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Documents\Avarsekar Realty Private Limited\"/>
    </mc:Choice>
  </mc:AlternateContent>
  <xr:revisionPtr revIDLastSave="0" documentId="13_ncr:1_{4EC63B76-A2ED-482B-9150-57590E94DB65}" xr6:coauthVersionLast="36" xr6:coauthVersionMax="36" xr10:uidLastSave="{00000000-0000-0000-0000-000000000000}"/>
  <bookViews>
    <workbookView xWindow="0" yWindow="0" windowWidth="24000" windowHeight="8805" activeTab="1" xr2:uid="{00000000-000D-0000-FFFF-FFFF00000000}"/>
  </bookViews>
  <sheets>
    <sheet name="TOTAL CLAIMS" sheetId="4" r:id="rId1"/>
    <sheet name="OC" sheetId="1" r:id="rId2"/>
    <sheet name="EMPLOYEES" sheetId="2" r:id="rId3"/>
    <sheet name="UFC" sheetId="3" r:id="rId4"/>
    <sheet name="FC" sheetId="5" r:id="rId5"/>
  </sheets>
  <definedNames>
    <definedName name="_xlnm.Print_Area" localSheetId="2">EMPLOYEES!$A$1:$O$8</definedName>
    <definedName name="_xlnm.Print_Area" localSheetId="4">FC!$A$1:$O$9</definedName>
    <definedName name="_xlnm.Print_Area" localSheetId="3">UFC!$A$1:$O$34</definedName>
  </definedNames>
  <calcPr calcId="191029"/>
</workbook>
</file>

<file path=xl/calcChain.xml><?xml version="1.0" encoding="utf-8"?>
<calcChain xmlns="http://schemas.openxmlformats.org/spreadsheetml/2006/main">
  <c r="N10" i="3" l="1"/>
  <c r="N7" i="5" l="1"/>
  <c r="M9" i="5"/>
  <c r="F14" i="4" s="1"/>
  <c r="N7" i="2"/>
  <c r="E11" i="4"/>
  <c r="N9" i="1"/>
  <c r="N8" i="1"/>
  <c r="N7" i="1"/>
  <c r="M10" i="1"/>
  <c r="F7" i="4" s="1"/>
  <c r="F9" i="4" s="1"/>
  <c r="E7" i="4"/>
  <c r="E9" i="4" s="1"/>
  <c r="E10" i="1"/>
  <c r="D10" i="1"/>
  <c r="D7" i="4" s="1"/>
  <c r="D9" i="4" s="1"/>
  <c r="M34" i="3"/>
  <c r="F13" i="4" s="1"/>
  <c r="F15" i="4" s="1"/>
  <c r="E34" i="3"/>
  <c r="E13" i="4" s="1"/>
  <c r="D34" i="3"/>
  <c r="D13" i="4" s="1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 l="1"/>
  <c r="N17" i="3"/>
  <c r="N16" i="3"/>
  <c r="N15" i="3"/>
  <c r="N14" i="3"/>
  <c r="N13" i="3"/>
  <c r="N12" i="3"/>
  <c r="N11" i="3"/>
  <c r="N9" i="3"/>
  <c r="N8" i="3"/>
  <c r="N7" i="3"/>
  <c r="N9" i="5"/>
  <c r="G14" i="4" s="1"/>
  <c r="N34" i="3" l="1"/>
  <c r="G13" i="4" s="1"/>
  <c r="G15" i="4" s="1"/>
  <c r="N10" i="1"/>
  <c r="G7" i="4" s="1"/>
  <c r="G9" i="4" s="1"/>
  <c r="N8" i="2" l="1"/>
  <c r="G11" i="4" s="1"/>
  <c r="G17" i="4" s="1"/>
  <c r="D8" i="2"/>
  <c r="D11" i="4" s="1"/>
  <c r="G9" i="5" l="1"/>
  <c r="E9" i="5"/>
  <c r="E14" i="4" s="1"/>
  <c r="E15" i="4" s="1"/>
  <c r="E17" i="4" s="1"/>
  <c r="M8" i="2" l="1"/>
  <c r="F11" i="4" s="1"/>
  <c r="F17" i="4" s="1"/>
  <c r="J9" i="5" l="1"/>
  <c r="D9" i="5"/>
  <c r="D14" i="4" s="1"/>
  <c r="D15" i="4" s="1"/>
  <c r="D17" i="4" s="1"/>
</calcChain>
</file>

<file path=xl/sharedStrings.xml><?xml version="1.0" encoding="utf-8"?>
<sst xmlns="http://schemas.openxmlformats.org/spreadsheetml/2006/main" count="403" uniqueCount="95">
  <si>
    <t>List of unsecured financial creditors belonging to any class of creditors</t>
  </si>
  <si>
    <t>TOTAL</t>
  </si>
  <si>
    <t>Annexure-1</t>
  </si>
  <si>
    <t>(Amount in Rs)</t>
  </si>
  <si>
    <t>S. No.</t>
  </si>
  <si>
    <t>Name of the creditor</t>
  </si>
  <si>
    <t>Details of Claim</t>
  </si>
  <si>
    <t>Details of Claim admitted</t>
  </si>
  <si>
    <t>Amount of Continge nt Claim</t>
  </si>
  <si>
    <t>Amount of claim not admitted</t>
  </si>
  <si>
    <t>Amount of claim under verificati on</t>
  </si>
  <si>
    <t>Remarks, if any</t>
  </si>
  <si>
    <t>Date of Receipt</t>
  </si>
  <si>
    <t>Amount claimed</t>
  </si>
  <si>
    <t>Nature of Claim</t>
  </si>
  <si>
    <t>Whether related party?</t>
  </si>
  <si>
    <t>% of voting share in CoC</t>
  </si>
  <si>
    <r>
      <rPr>
        <b/>
        <sz val="11"/>
        <rFont val="Cambria"/>
        <family val="1"/>
        <scheme val="major"/>
      </rPr>
      <t>Amount of any mutual dues, that may
be set off</t>
    </r>
  </si>
  <si>
    <r>
      <rPr>
        <b/>
        <sz val="11"/>
        <rFont val="Cambria"/>
        <family val="1"/>
        <scheme val="major"/>
      </rPr>
      <t>Amount covered by Security
Interest</t>
    </r>
  </si>
  <si>
    <t>NIL</t>
  </si>
  <si>
    <t>NO</t>
  </si>
  <si>
    <t>NA</t>
  </si>
  <si>
    <t>Amount covered by guarante
e</t>
  </si>
  <si>
    <t>List of operational creditors (Employees)</t>
  </si>
  <si>
    <t>SR NO</t>
  </si>
  <si>
    <t>TYPE OF CREDITOR</t>
  </si>
  <si>
    <t>AMOUNT CLAIMED</t>
  </si>
  <si>
    <t>AMOUNT ADMITTED</t>
  </si>
  <si>
    <t>CLAIM AMOUNT REJECTED</t>
  </si>
  <si>
    <t>AMOUNT UNDER VERIFICATION</t>
  </si>
  <si>
    <t>Secured financial creditors (other than
financial creditors belonging to any class
of creditors)</t>
  </si>
  <si>
    <t>DETAILS OF CLAIMS</t>
  </si>
  <si>
    <t>In Rs.</t>
  </si>
  <si>
    <t>EMPLOYEE</t>
  </si>
  <si>
    <t>TOTAL OPERATIONAL CREDITORS</t>
  </si>
  <si>
    <t>TOTAL FINANCIAL CREDITOR</t>
  </si>
  <si>
    <t>RUPEES (IN WORDS)</t>
  </si>
  <si>
    <r>
      <rPr>
        <b/>
        <sz val="12"/>
        <rFont val="Cambria"/>
        <family val="1"/>
        <scheme val="major"/>
      </rPr>
      <t>Amount of any mutual dues, that may
be set off</t>
    </r>
  </si>
  <si>
    <r>
      <rPr>
        <b/>
        <sz val="12"/>
        <rFont val="Cambria"/>
        <family val="1"/>
        <scheme val="major"/>
      </rPr>
      <t>Amount covered by Security
Interest</t>
    </r>
  </si>
  <si>
    <t>Amount covered by guarantee</t>
  </si>
  <si>
    <t>-</t>
  </si>
  <si>
    <t>List of Operational  creditors belonging to any class of creditors</t>
  </si>
  <si>
    <t xml:space="preserve">Amount of claim admitted </t>
  </si>
  <si>
    <t>Amount of claim admitted (Provisional)</t>
  </si>
  <si>
    <t>Amount of Contingent Claim</t>
  </si>
  <si>
    <t>Operational Creditor</t>
  </si>
  <si>
    <r>
      <t xml:space="preserve">Name of Corporate Debtor: </t>
    </r>
    <r>
      <rPr>
        <b/>
        <sz val="11"/>
        <color theme="1"/>
        <rFont val="Cambria"/>
        <family val="1"/>
        <scheme val="major"/>
      </rPr>
      <t xml:space="preserve"> Avarsekar Realty Private Limited</t>
    </r>
  </si>
  <si>
    <t>Date of Commencement of CIRP: 09.11.2023</t>
  </si>
  <si>
    <t>SREI Equipment Finance Limited</t>
  </si>
  <si>
    <t>22.11.2023</t>
  </si>
  <si>
    <t>Abhishek Ritika Family Trust Flat</t>
  </si>
  <si>
    <t>Ananya Tanisha Family Trust</t>
  </si>
  <si>
    <t>Mr. Ashok Anant Paranjape &amp; Mrs. Anita Ashok Paranjape</t>
  </si>
  <si>
    <t>Deepak Shah</t>
  </si>
  <si>
    <t>Dilip Saxena &amp; Milie Saxena</t>
  </si>
  <si>
    <t xml:space="preserve">Dr. Pramod Sadarjoshi &amp; Shankar Sadarjoshi </t>
  </si>
  <si>
    <t xml:space="preserve">Dr.Dinesh Bapu Salgaonkar </t>
  </si>
  <si>
    <t>Herambha Construction Private Limited</t>
  </si>
  <si>
    <t>Mr. Jayant Shripad Gadgil, Mrs. Smita Jayant Gadgil &amp; Mr. Nikhil Jayant Gadgil</t>
  </si>
  <si>
    <t>Dr. Reshma Jaydeep Palep &amp; Dr. Jaydeep H. Palep</t>
  </si>
  <si>
    <t xml:space="preserve">Jeetesh Bhatia and Kavita Bhatia </t>
  </si>
  <si>
    <t>L&amp;T Finance Limited</t>
  </si>
  <si>
    <t>Laxmi Sunil Hatharamani and  Mrs. Priyanka Hathramani</t>
  </si>
  <si>
    <t>Mr. Anoop Saxena, Mrs. Mridula Saxena &amp; Mrs. Meeta Nigam</t>
  </si>
  <si>
    <t>Mr. Rajendra Haridas Jhaveri, Mrs. Purnima Rajendra Jhaveri &amp; Mr. Ankit Rajendra Jhaveri</t>
  </si>
  <si>
    <t xml:space="preserve">Paresh Ramchandra Sukkhatankar and Poonam Paresh Sukhatankar </t>
  </si>
  <si>
    <t xml:space="preserve">Rahul Mangesh  Kulkarni  and Mangesh Kulkarni  </t>
  </si>
  <si>
    <t xml:space="preserve">Rahul Rastogi  and Ashok Rastogi </t>
  </si>
  <si>
    <t xml:space="preserve">Rajnanada Sarvankar Samadhan Sarvankar </t>
  </si>
  <si>
    <t>Dr. Sarita Milind Davare &amp; Sangita Suresh Koyal</t>
  </si>
  <si>
    <t>Dr. Shivkumar Shankarrao Utture &amp; Dr. Prarthana Shivkumar Utture</t>
  </si>
  <si>
    <t>Mrs. Hemlata Shankarrao Utture &amp; Dr. Shivkumar Shankarrao Utture</t>
  </si>
  <si>
    <t>Mr. Shrikant Madhukar Bhide, Mrs. Meenal Shrikant Bhide &amp; Mrs. Sonal Adheet Gogate</t>
  </si>
  <si>
    <t>Trishta Properties Private Limited</t>
  </si>
  <si>
    <t xml:space="preserve">Vatika Vinimay Private Limited </t>
  </si>
  <si>
    <t xml:space="preserve">Vickram Chaturvedi &amp; Priyanka Chaturvedi </t>
  </si>
  <si>
    <t>Yash Pradeep Vaidya &amp; Geeta Vaidya</t>
  </si>
  <si>
    <r>
      <t xml:space="preserve">Name of Corporate Debtor: </t>
    </r>
    <r>
      <rPr>
        <b/>
        <sz val="12"/>
        <color theme="1"/>
        <rFont val="Cambria"/>
        <family val="1"/>
        <scheme val="major"/>
      </rPr>
      <t xml:space="preserve">  Avarsekar Realty Private Limited</t>
    </r>
  </si>
  <si>
    <r>
      <t xml:space="preserve">Name of Corporate Debtor: </t>
    </r>
    <r>
      <rPr>
        <b/>
        <sz val="12"/>
        <color theme="1"/>
        <rFont val="Cambria"/>
        <family val="1"/>
        <scheme val="major"/>
      </rPr>
      <t xml:space="preserve"> Avarsekar Realty Private Limited</t>
    </r>
  </si>
  <si>
    <t>Rajendra Borgharkar</t>
  </si>
  <si>
    <t xml:space="preserve">Unsecured </t>
  </si>
  <si>
    <t>Secured</t>
  </si>
  <si>
    <t>Rana Electrical</t>
  </si>
  <si>
    <t>Multi Vision Digital Solution</t>
  </si>
  <si>
    <t>List of creditors as on: 22.11.2023</t>
  </si>
  <si>
    <t>Rajesh Agarwal</t>
  </si>
  <si>
    <t>Operation Creditor (Employees)</t>
  </si>
  <si>
    <t xml:space="preserve">AVARSEKAR REALTY PRIVATE LIMITED </t>
  </si>
  <si>
    <t xml:space="preserve">OPERATIONAL CREDITORS </t>
  </si>
  <si>
    <t>FINANCIAL CREDITOR (UNSECURED)</t>
  </si>
  <si>
    <t>FINANCIAL CREDITOR (SECURED)</t>
  </si>
  <si>
    <t>Five hundred eighty one crore,eighty lacs thirty two thousand fourty six and paisa eighty three one only</t>
  </si>
  <si>
    <t xml:space="preserve">One thousand four crore,seventy one lacs,Ninteen thousand ,two hundred sixty nine and paisa twenty nine only </t>
  </si>
  <si>
    <t>Four hundred twenty two crore,ninty lacs eighty seven thousand two hundred and twenty two and paisa fourty six only</t>
  </si>
  <si>
    <t>Name of Corporate Debtor:   Avarsekar Realty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</si>
</sst>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(* #,##0_);_(* \(#,##0\);_(* &quot;-&quot;??_);_(@_)"/>
  </numFmts>
  <fonts count="1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Cambria"/>
      <family val="1"/>
      <scheme val="major"/>
    </font>
    <font>
      <sz val="11"/>
      <color rgb="FF00000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u/>
      <sz val="11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1"/>
      <color rgb="FF00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u/>
      <sz val="12"/>
      <name val="Cambria"/>
      <family val="1"/>
      <scheme val="major"/>
    </font>
    <font>
      <sz val="12"/>
      <name val="Cambria"/>
      <family val="1"/>
      <scheme val="major"/>
    </font>
    <font>
      <b/>
      <sz val="12"/>
      <color rgb="FF00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1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66" fontId="4" fillId="0" borderId="7" xfId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3" fontId="3" fillId="0" borderId="7" xfId="1" applyFont="1" applyFill="1" applyBorder="1" applyAlignment="1">
      <alignment horizontal="center" vertical="center" wrapText="1"/>
    </xf>
    <xf numFmtId="43" fontId="7" fillId="0" borderId="7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3" fontId="8" fillId="0" borderId="7" xfId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 wrapText="1"/>
    </xf>
    <xf numFmtId="43" fontId="9" fillId="0" borderId="1" xfId="1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horizontal="center" vertical="top"/>
    </xf>
    <xf numFmtId="43" fontId="15" fillId="0" borderId="7" xfId="1" applyFont="1" applyFill="1" applyBorder="1" applyAlignment="1">
      <alignment horizontal="center" vertical="top"/>
    </xf>
    <xf numFmtId="43" fontId="12" fillId="0" borderId="7" xfId="1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66" fontId="12" fillId="0" borderId="7" xfId="1" applyNumberFormat="1" applyFont="1" applyFill="1" applyBorder="1" applyAlignment="1">
      <alignment horizontal="center" vertical="center"/>
    </xf>
    <xf numFmtId="165" fontId="15" fillId="0" borderId="7" xfId="0" applyNumberFormat="1" applyFont="1" applyFill="1" applyBorder="1" applyAlignment="1">
      <alignment horizontal="center" vertical="center"/>
    </xf>
    <xf numFmtId="43" fontId="4" fillId="0" borderId="7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43" fontId="9" fillId="0" borderId="0" xfId="1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 indent="1"/>
    </xf>
    <xf numFmtId="0" fontId="14" fillId="0" borderId="7" xfId="0" applyFont="1" applyFill="1" applyBorder="1" applyAlignment="1">
      <alignment horizontal="center" vertical="center" wrapText="1"/>
    </xf>
    <xf numFmtId="14" fontId="14" fillId="0" borderId="7" xfId="0" applyNumberFormat="1" applyFont="1" applyFill="1" applyBorder="1" applyAlignment="1">
      <alignment horizontal="center" vertical="center" wrapText="1"/>
    </xf>
    <xf numFmtId="43" fontId="14" fillId="0" borderId="7" xfId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2" fontId="14" fillId="0" borderId="7" xfId="0" applyNumberFormat="1" applyFont="1" applyFill="1" applyBorder="1" applyAlignment="1">
      <alignment horizontal="center" vertical="center" wrapText="1"/>
    </xf>
    <xf numFmtId="165" fontId="14" fillId="0" borderId="7" xfId="0" applyNumberFormat="1" applyFont="1" applyFill="1" applyBorder="1" applyAlignment="1">
      <alignment horizontal="center" vertical="center" wrapText="1"/>
    </xf>
    <xf numFmtId="43" fontId="15" fillId="0" borderId="7" xfId="1" applyFont="1" applyFill="1" applyBorder="1" applyAlignment="1">
      <alignment horizontal="left" vertical="top"/>
    </xf>
    <xf numFmtId="0" fontId="8" fillId="0" borderId="7" xfId="0" applyFont="1" applyBorder="1" applyAlignment="1">
      <alignment horizontal="center" vertical="center"/>
    </xf>
    <xf numFmtId="43" fontId="8" fillId="0" borderId="7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3" fontId="12" fillId="0" borderId="7" xfId="1" applyFont="1" applyBorder="1" applyAlignment="1">
      <alignment horizontal="center" vertical="center"/>
    </xf>
    <xf numFmtId="14" fontId="9" fillId="0" borderId="7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166" fontId="8" fillId="0" borderId="7" xfId="1" quotePrefix="1" applyNumberFormat="1" applyFont="1" applyFill="1" applyBorder="1" applyAlignment="1">
      <alignment horizontal="center" vertical="center"/>
    </xf>
    <xf numFmtId="165" fontId="9" fillId="0" borderId="7" xfId="0" applyNumberFormat="1" applyFont="1" applyFill="1" applyBorder="1" applyAlignment="1">
      <alignment horizontal="center" vertical="center" wrapText="1"/>
    </xf>
    <xf numFmtId="43" fontId="8" fillId="0" borderId="7" xfId="1" applyFont="1" applyFill="1" applyBorder="1" applyAlignment="1">
      <alignment horizontal="center" vertical="center"/>
    </xf>
    <xf numFmtId="166" fontId="8" fillId="0" borderId="7" xfId="1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43" fontId="9" fillId="0" borderId="7" xfId="1" applyFont="1" applyFill="1" applyBorder="1" applyAlignment="1">
      <alignment horizontal="right" vertical="center" indent="2"/>
    </xf>
    <xf numFmtId="4" fontId="9" fillId="0" borderId="1" xfId="0" applyNumberFormat="1" applyFont="1" applyFill="1" applyBorder="1" applyAlignment="1">
      <alignment horizontal="right" vertical="center" wrapText="1"/>
    </xf>
    <xf numFmtId="43" fontId="10" fillId="0" borderId="7" xfId="1" applyFont="1" applyFill="1" applyBorder="1" applyAlignment="1">
      <alignment horizontal="center" vertical="center"/>
    </xf>
    <xf numFmtId="0" fontId="9" fillId="0" borderId="0" xfId="0" applyFont="1"/>
    <xf numFmtId="0" fontId="8" fillId="0" borderId="9" xfId="0" applyFont="1" applyBorder="1" applyAlignment="1">
      <alignment horizontal="center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0" fontId="12" fillId="2" borderId="7" xfId="0" applyFont="1" applyFill="1" applyBorder="1" applyAlignment="1">
      <alignment horizontal="center" vertical="center"/>
    </xf>
    <xf numFmtId="43" fontId="12" fillId="2" borderId="7" xfId="1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9" fillId="0" borderId="7" xfId="0" applyFont="1" applyBorder="1"/>
    <xf numFmtId="0" fontId="12" fillId="0" borderId="7" xfId="0" applyFont="1" applyBorder="1" applyAlignment="1">
      <alignment horizontal="center" vertical="center"/>
    </xf>
    <xf numFmtId="43" fontId="12" fillId="2" borderId="7" xfId="0" applyNumberFormat="1" applyFont="1" applyFill="1" applyBorder="1" applyAlignment="1">
      <alignment horizontal="center" vertical="center"/>
    </xf>
    <xf numFmtId="165" fontId="12" fillId="2" borderId="7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43" fontId="11" fillId="0" borderId="7" xfId="1" applyFont="1" applyFill="1" applyBorder="1" applyAlignment="1">
      <alignment horizontal="left" vertical="top"/>
    </xf>
    <xf numFmtId="43" fontId="11" fillId="0" borderId="7" xfId="1" applyFont="1" applyFill="1" applyBorder="1" applyAlignment="1">
      <alignment horizontal="right" vertical="top"/>
    </xf>
    <xf numFmtId="43" fontId="11" fillId="0" borderId="7" xfId="1" applyFont="1" applyFill="1" applyBorder="1" applyAlignment="1">
      <alignment horizontal="right" indent="2"/>
    </xf>
    <xf numFmtId="43" fontId="11" fillId="0" borderId="7" xfId="1" applyFont="1" applyFill="1" applyBorder="1" applyAlignment="1">
      <alignment horizontal="center"/>
    </xf>
    <xf numFmtId="43" fontId="11" fillId="0" borderId="7" xfId="1" applyFont="1" applyFill="1" applyBorder="1" applyAlignment="1">
      <alignment horizontal="center" vertical="center"/>
    </xf>
    <xf numFmtId="43" fontId="11" fillId="0" borderId="0" xfId="1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12" fillId="0" borderId="9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 indent="2"/>
    </xf>
    <xf numFmtId="0" fontId="11" fillId="0" borderId="3" xfId="0" applyFont="1" applyFill="1" applyBorder="1" applyAlignment="1">
      <alignment horizontal="left" vertical="center" wrapText="1" indent="2"/>
    </xf>
    <xf numFmtId="0" fontId="11" fillId="0" borderId="4" xfId="0" applyFont="1" applyFill="1" applyBorder="1" applyAlignment="1">
      <alignment horizontal="left" vertical="center" wrapText="1" indent="2"/>
    </xf>
    <xf numFmtId="0" fontId="11" fillId="0" borderId="2" xfId="0" applyFont="1" applyFill="1" applyBorder="1" applyAlignment="1">
      <alignment horizontal="left" vertical="center" wrapText="1" indent="5"/>
    </xf>
    <xf numFmtId="0" fontId="11" fillId="0" borderId="3" xfId="0" applyFont="1" applyFill="1" applyBorder="1" applyAlignment="1">
      <alignment horizontal="left" vertical="center" wrapText="1" indent="5"/>
    </xf>
    <xf numFmtId="0" fontId="11" fillId="0" borderId="4" xfId="0" applyFont="1" applyFill="1" applyBorder="1" applyAlignment="1">
      <alignment horizontal="left" vertical="center" wrapText="1" indent="5"/>
    </xf>
    <xf numFmtId="0" fontId="13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top" wrapText="1" indent="2"/>
    </xf>
    <xf numFmtId="0" fontId="14" fillId="0" borderId="4" xfId="0" applyFont="1" applyFill="1" applyBorder="1" applyAlignment="1">
      <alignment horizontal="left" vertical="top" wrapText="1" indent="2"/>
    </xf>
    <xf numFmtId="0" fontId="11" fillId="0" borderId="5" xfId="0" applyFont="1" applyFill="1" applyBorder="1" applyAlignment="1">
      <alignment horizontal="left" vertical="center" wrapText="1" indent="1"/>
    </xf>
    <xf numFmtId="0" fontId="11" fillId="0" borderId="6" xfId="0" applyFont="1" applyFill="1" applyBorder="1" applyAlignment="1">
      <alignment horizontal="left" vertical="center" wrapText="1" inden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top" wrapText="1" indent="2"/>
    </xf>
    <xf numFmtId="0" fontId="6" fillId="0" borderId="4" xfId="0" applyFont="1" applyFill="1" applyBorder="1" applyAlignment="1">
      <alignment horizontal="left" vertical="top" wrapText="1" indent="2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 indent="2"/>
    </xf>
    <xf numFmtId="0" fontId="2" fillId="0" borderId="3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horizontal="left" vertical="center" wrapText="1" indent="2"/>
    </xf>
    <xf numFmtId="0" fontId="5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 indent="1"/>
    </xf>
    <xf numFmtId="0" fontId="11" fillId="0" borderId="2" xfId="0" applyFont="1" applyFill="1" applyBorder="1" applyAlignment="1">
      <alignment horizontal="left" vertical="top" wrapText="1" indent="1"/>
    </xf>
    <xf numFmtId="0" fontId="11" fillId="0" borderId="4" xfId="0" applyFont="1" applyFill="1" applyBorder="1" applyAlignment="1">
      <alignment horizontal="left" vertical="top" wrapText="1" indent="1"/>
    </xf>
    <xf numFmtId="0" fontId="11" fillId="0" borderId="2" xfId="0" applyFont="1" applyFill="1" applyBorder="1" applyAlignment="1">
      <alignment horizontal="left" vertical="top" wrapText="1" indent="10"/>
    </xf>
    <xf numFmtId="0" fontId="11" fillId="0" borderId="3" xfId="0" applyFont="1" applyFill="1" applyBorder="1" applyAlignment="1">
      <alignment horizontal="left" vertical="top" wrapText="1" indent="10"/>
    </xf>
    <xf numFmtId="0" fontId="11" fillId="0" borderId="4" xfId="0" applyFont="1" applyFill="1" applyBorder="1" applyAlignment="1">
      <alignment horizontal="left" vertical="top" wrapText="1" indent="10"/>
    </xf>
    <xf numFmtId="0" fontId="11" fillId="0" borderId="8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center" vertical="top" wrapText="1"/>
    </xf>
    <xf numFmtId="14" fontId="11" fillId="0" borderId="2" xfId="0" applyNumberFormat="1" applyFont="1" applyFill="1" applyBorder="1" applyAlignment="1">
      <alignment horizontal="left" vertical="center" wrapText="1" indent="5"/>
    </xf>
    <xf numFmtId="0" fontId="11" fillId="0" borderId="3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center" vertical="top"/>
    </xf>
    <xf numFmtId="0" fontId="11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8"/>
  <sheetViews>
    <sheetView zoomScale="80" zoomScaleNormal="80" workbookViewId="0">
      <selection activeCell="G17" sqref="G17"/>
    </sheetView>
  </sheetViews>
  <sheetFormatPr defaultColWidth="28.83203125" defaultRowHeight="15.75" x14ac:dyDescent="0.2"/>
  <cols>
    <col min="1" max="1" width="1.5" style="2" customWidth="1"/>
    <col min="2" max="2" width="9.83203125" style="2" customWidth="1"/>
    <col min="3" max="3" width="47.1640625" style="2" customWidth="1"/>
    <col min="4" max="4" width="35" style="2" customWidth="1"/>
    <col min="5" max="5" width="34.1640625" style="2" customWidth="1"/>
    <col min="6" max="6" width="35.5" style="2" customWidth="1"/>
    <col min="7" max="7" width="32.1640625" style="2" customWidth="1"/>
    <col min="8" max="16384" width="28.83203125" style="2"/>
  </cols>
  <sheetData>
    <row r="1" spans="2:7" x14ac:dyDescent="0.25">
      <c r="B1" s="59"/>
      <c r="C1" s="59"/>
      <c r="D1" s="59"/>
      <c r="E1" s="59"/>
      <c r="F1" s="59"/>
      <c r="G1" s="59"/>
    </row>
    <row r="2" spans="2:7" x14ac:dyDescent="0.25">
      <c r="B2" s="59"/>
      <c r="C2" s="59"/>
      <c r="D2" s="59"/>
      <c r="E2" s="59"/>
      <c r="F2" s="59"/>
      <c r="G2" s="59"/>
    </row>
    <row r="3" spans="2:7" x14ac:dyDescent="0.25">
      <c r="B3" s="84" t="s">
        <v>87</v>
      </c>
      <c r="C3" s="84"/>
      <c r="D3" s="84"/>
      <c r="E3" s="84"/>
      <c r="F3" s="84"/>
      <c r="G3" s="84"/>
    </row>
    <row r="4" spans="2:7" x14ac:dyDescent="0.25">
      <c r="B4" s="85" t="s">
        <v>31</v>
      </c>
      <c r="C4" s="85"/>
      <c r="D4" s="85"/>
      <c r="E4" s="85"/>
      <c r="F4" s="85"/>
      <c r="G4" s="85"/>
    </row>
    <row r="5" spans="2:7" x14ac:dyDescent="0.25">
      <c r="B5" s="60"/>
      <c r="C5" s="60"/>
      <c r="D5" s="60"/>
      <c r="E5" s="60"/>
      <c r="F5" s="60"/>
      <c r="G5" s="60" t="s">
        <v>32</v>
      </c>
    </row>
    <row r="6" spans="2:7" s="15" customFormat="1" ht="31.5" x14ac:dyDescent="0.2">
      <c r="B6" s="61" t="s">
        <v>24</v>
      </c>
      <c r="C6" s="62" t="s">
        <v>25</v>
      </c>
      <c r="D6" s="62" t="s">
        <v>26</v>
      </c>
      <c r="E6" s="62" t="s">
        <v>27</v>
      </c>
      <c r="F6" s="62" t="s">
        <v>28</v>
      </c>
      <c r="G6" s="62" t="s">
        <v>29</v>
      </c>
    </row>
    <row r="7" spans="2:7" s="15" customFormat="1" x14ac:dyDescent="0.2">
      <c r="B7" s="42">
        <v>1</v>
      </c>
      <c r="C7" s="44" t="s">
        <v>88</v>
      </c>
      <c r="D7" s="43">
        <f>OC!D10</f>
        <v>1683966</v>
      </c>
      <c r="E7" s="43">
        <f>OC!E10</f>
        <v>0</v>
      </c>
      <c r="F7" s="43">
        <f>OC!M10</f>
        <v>0</v>
      </c>
      <c r="G7" s="43">
        <f>OC!N10</f>
        <v>1683966</v>
      </c>
    </row>
    <row r="8" spans="2:7" x14ac:dyDescent="0.25">
      <c r="B8" s="63"/>
      <c r="C8" s="63"/>
      <c r="D8" s="64"/>
      <c r="E8" s="64"/>
      <c r="F8" s="64"/>
      <c r="G8" s="64"/>
    </row>
    <row r="9" spans="2:7" x14ac:dyDescent="0.25">
      <c r="B9" s="63"/>
      <c r="C9" s="65" t="s">
        <v>34</v>
      </c>
      <c r="D9" s="66">
        <f>D7</f>
        <v>1683966</v>
      </c>
      <c r="E9" s="66">
        <f>E7</f>
        <v>0</v>
      </c>
      <c r="F9" s="66">
        <f>F7</f>
        <v>0</v>
      </c>
      <c r="G9" s="66">
        <f>G7</f>
        <v>1683966</v>
      </c>
    </row>
    <row r="10" spans="2:7" x14ac:dyDescent="0.25">
      <c r="B10" s="63"/>
      <c r="C10" s="63"/>
      <c r="D10" s="64"/>
      <c r="E10" s="64"/>
      <c r="F10" s="64"/>
      <c r="G10" s="64"/>
    </row>
    <row r="11" spans="2:7" x14ac:dyDescent="0.25">
      <c r="B11" s="63">
        <v>3</v>
      </c>
      <c r="C11" s="67" t="s">
        <v>33</v>
      </c>
      <c r="D11" s="66">
        <f>EMPLOYEES!D8</f>
        <v>928171</v>
      </c>
      <c r="E11" s="66">
        <f>EMPLOYEES!E8</f>
        <v>0</v>
      </c>
      <c r="F11" s="66">
        <f>EMPLOYEES!M8</f>
        <v>0</v>
      </c>
      <c r="G11" s="66">
        <f>EMPLOYEES!N8</f>
        <v>928171</v>
      </c>
    </row>
    <row r="12" spans="2:7" x14ac:dyDescent="0.25">
      <c r="B12" s="63"/>
      <c r="C12" s="63"/>
      <c r="D12" s="64"/>
      <c r="E12" s="64"/>
      <c r="F12" s="64"/>
      <c r="G12" s="64"/>
    </row>
    <row r="13" spans="2:7" s="15" customFormat="1" ht="46.5" customHeight="1" x14ac:dyDescent="0.2">
      <c r="B13" s="42">
        <v>4</v>
      </c>
      <c r="C13" s="68" t="s">
        <v>89</v>
      </c>
      <c r="D13" s="43">
        <f>UFC!D34</f>
        <v>3245828511.2942438</v>
      </c>
      <c r="E13" s="43">
        <f>UFC!E34</f>
        <v>787481113.86996639</v>
      </c>
      <c r="F13" s="43">
        <f>UFC!M34</f>
        <v>0</v>
      </c>
      <c r="G13" s="43">
        <f>UFC!N34</f>
        <v>2458347397.4242768</v>
      </c>
    </row>
    <row r="14" spans="2:7" x14ac:dyDescent="0.25">
      <c r="B14" s="63">
        <v>5</v>
      </c>
      <c r="C14" s="68" t="s">
        <v>90</v>
      </c>
      <c r="D14" s="64">
        <f>FC!D9</f>
        <v>6798678621</v>
      </c>
      <c r="E14" s="64">
        <f>FC!E9</f>
        <v>5030550932.9610128</v>
      </c>
      <c r="F14" s="64">
        <f>FC!M9</f>
        <v>0</v>
      </c>
      <c r="G14" s="64">
        <f>FC!N9</f>
        <v>1768127688.0389872</v>
      </c>
    </row>
    <row r="15" spans="2:7" x14ac:dyDescent="0.25">
      <c r="B15" s="63"/>
      <c r="C15" s="65" t="s">
        <v>35</v>
      </c>
      <c r="D15" s="72">
        <f>SUM(D13:D14)</f>
        <v>10044507132.294243</v>
      </c>
      <c r="E15" s="72">
        <f>SUM(E13:E14)</f>
        <v>5818032046.8309793</v>
      </c>
      <c r="F15" s="72">
        <f>SUM(F13:F14)</f>
        <v>0</v>
      </c>
      <c r="G15" s="66">
        <f>SUM(G13:G14)</f>
        <v>4226475085.463264</v>
      </c>
    </row>
    <row r="16" spans="2:7" x14ac:dyDescent="0.25">
      <c r="B16" s="63"/>
      <c r="C16" s="63"/>
      <c r="D16" s="64"/>
      <c r="E16" s="64"/>
      <c r="F16" s="64"/>
      <c r="G16" s="64"/>
    </row>
    <row r="17" spans="2:7" x14ac:dyDescent="0.25">
      <c r="B17" s="69"/>
      <c r="C17" s="67" t="s">
        <v>1</v>
      </c>
      <c r="D17" s="73">
        <f>D9+D11+D15</f>
        <v>10047119269.294243</v>
      </c>
      <c r="E17" s="73">
        <f>E9+E11+E15</f>
        <v>5818032046.8309793</v>
      </c>
      <c r="F17" s="66">
        <f t="shared" ref="F17" si="0">F9+F11+F15</f>
        <v>0</v>
      </c>
      <c r="G17" s="73">
        <f>G9+G11+G15</f>
        <v>4229087222.463264</v>
      </c>
    </row>
    <row r="18" spans="2:7" ht="94.5" x14ac:dyDescent="0.25">
      <c r="B18" s="70"/>
      <c r="C18" s="71" t="s">
        <v>36</v>
      </c>
      <c r="D18" s="68" t="s">
        <v>92</v>
      </c>
      <c r="E18" s="68" t="s">
        <v>91</v>
      </c>
      <c r="F18" s="68" t="s">
        <v>40</v>
      </c>
      <c r="G18" s="68" t="s">
        <v>93</v>
      </c>
    </row>
  </sheetData>
  <mergeCells count="2">
    <mergeCell ref="B3:G3"/>
    <mergeCell ref="B4:G4"/>
  </mergeCells>
  <pageMargins left="0.7" right="0.7" top="0.75" bottom="0.75" header="0.3" footer="0.3"/>
  <pageSetup scale="4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"/>
  <sheetViews>
    <sheetView tabSelected="1" view="pageBreakPreview" topLeftCell="B1" zoomScale="85" zoomScaleSheetLayoutView="100" workbookViewId="0">
      <selection activeCell="N10" sqref="N10"/>
    </sheetView>
  </sheetViews>
  <sheetFormatPr defaultColWidth="9.33203125" defaultRowHeight="15.75" x14ac:dyDescent="0.2"/>
  <cols>
    <col min="1" max="1" width="8.1640625" style="2" customWidth="1"/>
    <col min="2" max="2" width="65.1640625" style="2" customWidth="1"/>
    <col min="3" max="3" width="17" style="2" customWidth="1"/>
    <col min="4" max="4" width="28.5" style="32" customWidth="1"/>
    <col min="5" max="5" width="26.6640625" style="32" customWidth="1"/>
    <col min="6" max="6" width="28" style="2" customWidth="1"/>
    <col min="7" max="7" width="11.33203125" style="2" customWidth="1"/>
    <col min="8" max="8" width="15.6640625" style="2" customWidth="1"/>
    <col min="9" max="9" width="12.83203125" style="2" customWidth="1"/>
    <col min="10" max="10" width="10.5" style="2" customWidth="1"/>
    <col min="11" max="11" width="10.83203125" style="2" customWidth="1"/>
    <col min="12" max="12" width="12.1640625" style="2" customWidth="1"/>
    <col min="13" max="13" width="25.83203125" style="2" customWidth="1"/>
    <col min="14" max="14" width="24.1640625" style="2" customWidth="1"/>
    <col min="15" max="15" width="11.33203125" style="2" customWidth="1"/>
    <col min="16" max="16384" width="9.33203125" style="2"/>
  </cols>
  <sheetData>
    <row r="1" spans="1:15" ht="14.25" customHeight="1" x14ac:dyDescent="0.2">
      <c r="A1" s="86" t="s">
        <v>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8"/>
    </row>
    <row r="2" spans="1:15" ht="36.200000000000003" customHeight="1" x14ac:dyDescent="0.2">
      <c r="A2" s="89" t="s">
        <v>77</v>
      </c>
      <c r="B2" s="90"/>
      <c r="C2" s="90"/>
      <c r="D2" s="90"/>
      <c r="E2" s="91"/>
      <c r="F2" s="92" t="s">
        <v>47</v>
      </c>
      <c r="G2" s="93"/>
      <c r="H2" s="93"/>
      <c r="I2" s="93"/>
      <c r="J2" s="94"/>
      <c r="K2" s="95" t="s">
        <v>49</v>
      </c>
      <c r="L2" s="96"/>
      <c r="M2" s="96"/>
      <c r="N2" s="96"/>
      <c r="O2" s="97"/>
    </row>
    <row r="3" spans="1:15" ht="14.25" customHeight="1" x14ac:dyDescent="0.2">
      <c r="A3" s="98" t="s">
        <v>41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8"/>
    </row>
    <row r="4" spans="1:15" ht="24.2" customHeight="1" x14ac:dyDescent="0.2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1"/>
      <c r="N4" s="102" t="s">
        <v>3</v>
      </c>
      <c r="O4" s="103"/>
    </row>
    <row r="5" spans="1:15" s="30" customFormat="1" ht="14.25" customHeight="1" x14ac:dyDescent="0.2">
      <c r="A5" s="104" t="s">
        <v>4</v>
      </c>
      <c r="B5" s="106" t="s">
        <v>5</v>
      </c>
      <c r="C5" s="86" t="s">
        <v>6</v>
      </c>
      <c r="D5" s="88"/>
      <c r="E5" s="86" t="s">
        <v>7</v>
      </c>
      <c r="F5" s="87"/>
      <c r="G5" s="87"/>
      <c r="H5" s="87"/>
      <c r="I5" s="87"/>
      <c r="J5" s="88"/>
      <c r="K5" s="108" t="s">
        <v>8</v>
      </c>
      <c r="L5" s="110" t="s">
        <v>37</v>
      </c>
      <c r="M5" s="106" t="s">
        <v>9</v>
      </c>
      <c r="N5" s="106" t="s">
        <v>10</v>
      </c>
      <c r="O5" s="112" t="s">
        <v>11</v>
      </c>
    </row>
    <row r="6" spans="1:15" s="15" customFormat="1" ht="81.75" customHeight="1" x14ac:dyDescent="0.2">
      <c r="A6" s="105"/>
      <c r="B6" s="107"/>
      <c r="C6" s="16" t="s">
        <v>12</v>
      </c>
      <c r="D6" s="17" t="s">
        <v>13</v>
      </c>
      <c r="E6" s="17" t="s">
        <v>43</v>
      </c>
      <c r="F6" s="16" t="s">
        <v>14</v>
      </c>
      <c r="G6" s="18" t="s">
        <v>38</v>
      </c>
      <c r="H6" s="16" t="s">
        <v>39</v>
      </c>
      <c r="I6" s="16" t="s">
        <v>15</v>
      </c>
      <c r="J6" s="16" t="s">
        <v>16</v>
      </c>
      <c r="K6" s="109"/>
      <c r="L6" s="111"/>
      <c r="M6" s="107"/>
      <c r="N6" s="107"/>
      <c r="O6" s="113"/>
    </row>
    <row r="7" spans="1:15" ht="27" customHeight="1" x14ac:dyDescent="0.2">
      <c r="A7" s="18">
        <v>1</v>
      </c>
      <c r="B7" s="54" t="s">
        <v>79</v>
      </c>
      <c r="C7" s="55">
        <v>45251</v>
      </c>
      <c r="D7" s="56">
        <v>975000</v>
      </c>
      <c r="E7" s="19">
        <v>0</v>
      </c>
      <c r="F7" s="18" t="s">
        <v>45</v>
      </c>
      <c r="G7" s="18" t="s">
        <v>19</v>
      </c>
      <c r="H7" s="18" t="s">
        <v>19</v>
      </c>
      <c r="I7" s="18" t="s">
        <v>20</v>
      </c>
      <c r="J7" s="18" t="s">
        <v>21</v>
      </c>
      <c r="K7" s="18" t="s">
        <v>21</v>
      </c>
      <c r="L7" s="18" t="s">
        <v>21</v>
      </c>
      <c r="M7" s="21">
        <v>0</v>
      </c>
      <c r="N7" s="57">
        <f>D7-E7</f>
        <v>975000</v>
      </c>
      <c r="O7" s="20" t="s">
        <v>40</v>
      </c>
    </row>
    <row r="8" spans="1:15" ht="21.95" customHeight="1" x14ac:dyDescent="0.2">
      <c r="A8" s="18">
        <v>2</v>
      </c>
      <c r="B8" s="54" t="s">
        <v>82</v>
      </c>
      <c r="C8" s="55">
        <v>45251</v>
      </c>
      <c r="D8" s="56">
        <v>496920</v>
      </c>
      <c r="E8" s="19">
        <v>0</v>
      </c>
      <c r="F8" s="18" t="s">
        <v>45</v>
      </c>
      <c r="G8" s="18" t="s">
        <v>19</v>
      </c>
      <c r="H8" s="18" t="s">
        <v>19</v>
      </c>
      <c r="I8" s="18" t="s">
        <v>20</v>
      </c>
      <c r="J8" s="18" t="s">
        <v>21</v>
      </c>
      <c r="K8" s="18" t="s">
        <v>21</v>
      </c>
      <c r="L8" s="18" t="s">
        <v>21</v>
      </c>
      <c r="M8" s="21">
        <v>0</v>
      </c>
      <c r="N8" s="57">
        <f>D8-E8</f>
        <v>496920</v>
      </c>
      <c r="O8" s="20" t="s">
        <v>40</v>
      </c>
    </row>
    <row r="9" spans="1:15" ht="21.95" customHeight="1" x14ac:dyDescent="0.2">
      <c r="A9" s="18">
        <v>3</v>
      </c>
      <c r="B9" s="54" t="s">
        <v>83</v>
      </c>
      <c r="C9" s="55">
        <v>45252</v>
      </c>
      <c r="D9" s="56">
        <v>212046</v>
      </c>
      <c r="E9" s="19">
        <v>0</v>
      </c>
      <c r="F9" s="18" t="s">
        <v>45</v>
      </c>
      <c r="G9" s="18" t="s">
        <v>19</v>
      </c>
      <c r="H9" s="18" t="s">
        <v>19</v>
      </c>
      <c r="I9" s="18" t="s">
        <v>20</v>
      </c>
      <c r="J9" s="18" t="s">
        <v>21</v>
      </c>
      <c r="K9" s="18" t="s">
        <v>21</v>
      </c>
      <c r="L9" s="18" t="s">
        <v>21</v>
      </c>
      <c r="M9" s="21">
        <v>0</v>
      </c>
      <c r="N9" s="57">
        <f>D9-E9</f>
        <v>212046</v>
      </c>
      <c r="O9" s="20" t="s">
        <v>40</v>
      </c>
    </row>
    <row r="10" spans="1:15" s="31" customFormat="1" x14ac:dyDescent="0.25">
      <c r="A10" s="22"/>
      <c r="B10" s="41" t="s">
        <v>1</v>
      </c>
      <c r="C10" s="22"/>
      <c r="D10" s="23">
        <f>SUM(D7:D9)</f>
        <v>1683966</v>
      </c>
      <c r="E10" s="23">
        <f>SUM(E7:E9)</f>
        <v>0</v>
      </c>
      <c r="F10" s="22"/>
      <c r="G10" s="22"/>
      <c r="H10" s="22"/>
      <c r="I10" s="22"/>
      <c r="J10" s="22"/>
      <c r="K10" s="22"/>
      <c r="L10" s="22"/>
      <c r="M10" s="24">
        <f>SUM(M7:M9)</f>
        <v>0</v>
      </c>
      <c r="N10" s="24">
        <f>SUM(N7:N9)</f>
        <v>1683966</v>
      </c>
      <c r="O10" s="22"/>
    </row>
  </sheetData>
  <mergeCells count="16">
    <mergeCell ref="A4:M4"/>
    <mergeCell ref="N4:O4"/>
    <mergeCell ref="A5:A6"/>
    <mergeCell ref="B5:B6"/>
    <mergeCell ref="C5:D5"/>
    <mergeCell ref="E5:J5"/>
    <mergeCell ref="K5:K6"/>
    <mergeCell ref="L5:L6"/>
    <mergeCell ref="M5:M6"/>
    <mergeCell ref="N5:N6"/>
    <mergeCell ref="O5:O6"/>
    <mergeCell ref="A1:O1"/>
    <mergeCell ref="A2:E2"/>
    <mergeCell ref="F2:J2"/>
    <mergeCell ref="K2:O2"/>
    <mergeCell ref="A3:O3"/>
  </mergeCells>
  <pageMargins left="0.70866141732283472" right="0.70866141732283472" top="0.74803149606299213" bottom="0.74803149606299213" header="0.31496062992125984" footer="0.31496062992125984"/>
  <pageSetup paperSize="5" scale="55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"/>
  <sheetViews>
    <sheetView view="pageBreakPreview" topLeftCell="F1" zoomScale="80" zoomScaleSheetLayoutView="70" workbookViewId="0">
      <selection activeCell="F8" sqref="F8"/>
    </sheetView>
  </sheetViews>
  <sheetFormatPr defaultColWidth="9.33203125" defaultRowHeight="14.25" x14ac:dyDescent="0.2"/>
  <cols>
    <col min="1" max="1" width="10.5" style="1" customWidth="1"/>
    <col min="2" max="2" width="36" style="1" customWidth="1"/>
    <col min="3" max="3" width="15" style="1" customWidth="1"/>
    <col min="4" max="4" width="21.1640625" style="1" customWidth="1"/>
    <col min="5" max="5" width="21.6640625" style="1" customWidth="1"/>
    <col min="6" max="6" width="22.83203125" style="1" customWidth="1"/>
    <col min="7" max="7" width="11.33203125" style="1" customWidth="1"/>
    <col min="8" max="8" width="19.6640625" style="1" customWidth="1"/>
    <col min="9" max="9" width="10.6640625" style="1" customWidth="1"/>
    <col min="10" max="11" width="10.5" style="1" customWidth="1"/>
    <col min="12" max="12" width="10.6640625" style="1" customWidth="1"/>
    <col min="13" max="13" width="21.6640625" style="1" customWidth="1"/>
    <col min="14" max="14" width="24.33203125" style="1" customWidth="1"/>
    <col min="15" max="15" width="11.33203125" style="1" customWidth="1"/>
    <col min="16" max="16384" width="9.33203125" style="1"/>
  </cols>
  <sheetData>
    <row r="1" spans="1:15" ht="14.25" customHeight="1" x14ac:dyDescent="0.2">
      <c r="A1" s="119" t="s">
        <v>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/>
    </row>
    <row r="2" spans="1:15" ht="36.200000000000003" customHeight="1" x14ac:dyDescent="0.2">
      <c r="A2" s="122" t="s">
        <v>46</v>
      </c>
      <c r="B2" s="123"/>
      <c r="C2" s="123"/>
      <c r="D2" s="123"/>
      <c r="E2" s="124"/>
      <c r="F2" s="125" t="s">
        <v>47</v>
      </c>
      <c r="G2" s="126"/>
      <c r="H2" s="126"/>
      <c r="I2" s="126"/>
      <c r="J2" s="127"/>
      <c r="K2" s="95" t="s">
        <v>84</v>
      </c>
      <c r="L2" s="96"/>
      <c r="M2" s="96"/>
      <c r="N2" s="96"/>
      <c r="O2" s="97"/>
    </row>
    <row r="3" spans="1:15" ht="14.25" customHeight="1" x14ac:dyDescent="0.2">
      <c r="A3" s="128" t="s">
        <v>23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1"/>
    </row>
    <row r="4" spans="1:15" ht="24.2" customHeight="1" x14ac:dyDescent="0.2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6"/>
      <c r="N4" s="117" t="s">
        <v>3</v>
      </c>
      <c r="O4" s="118"/>
    </row>
    <row r="5" spans="1:15" s="4" customFormat="1" ht="14.25" customHeight="1" x14ac:dyDescent="0.2">
      <c r="A5" s="129" t="s">
        <v>4</v>
      </c>
      <c r="B5" s="129" t="s">
        <v>5</v>
      </c>
      <c r="C5" s="131" t="s">
        <v>6</v>
      </c>
      <c r="D5" s="132"/>
      <c r="E5" s="131" t="s">
        <v>7</v>
      </c>
      <c r="F5" s="133"/>
      <c r="G5" s="133"/>
      <c r="H5" s="133"/>
      <c r="I5" s="133"/>
      <c r="J5" s="132"/>
      <c r="K5" s="129" t="s">
        <v>44</v>
      </c>
      <c r="L5" s="134" t="s">
        <v>17</v>
      </c>
      <c r="M5" s="129" t="s">
        <v>9</v>
      </c>
      <c r="N5" s="129" t="s">
        <v>10</v>
      </c>
      <c r="O5" s="129" t="s">
        <v>11</v>
      </c>
    </row>
    <row r="6" spans="1:15" s="4" customFormat="1" ht="60.6" customHeight="1" x14ac:dyDescent="0.2">
      <c r="A6" s="130"/>
      <c r="B6" s="130"/>
      <c r="C6" s="5" t="s">
        <v>12</v>
      </c>
      <c r="D6" s="5" t="s">
        <v>13</v>
      </c>
      <c r="E6" s="5" t="s">
        <v>43</v>
      </c>
      <c r="F6" s="5" t="s">
        <v>14</v>
      </c>
      <c r="G6" s="6" t="s">
        <v>18</v>
      </c>
      <c r="H6" s="5" t="s">
        <v>22</v>
      </c>
      <c r="I6" s="5" t="s">
        <v>15</v>
      </c>
      <c r="J6" s="5" t="s">
        <v>16</v>
      </c>
      <c r="K6" s="130"/>
      <c r="L6" s="135"/>
      <c r="M6" s="130"/>
      <c r="N6" s="130"/>
      <c r="O6" s="130"/>
    </row>
    <row r="7" spans="1:15" s="4" customFormat="1" ht="55.5" customHeight="1" x14ac:dyDescent="0.2">
      <c r="A7" s="7">
        <v>1</v>
      </c>
      <c r="B7" s="3" t="s">
        <v>85</v>
      </c>
      <c r="C7" s="8">
        <v>45252</v>
      </c>
      <c r="D7" s="14">
        <v>928171</v>
      </c>
      <c r="E7" s="9">
        <v>0</v>
      </c>
      <c r="F7" s="7" t="s">
        <v>86</v>
      </c>
      <c r="G7" s="7" t="s">
        <v>19</v>
      </c>
      <c r="H7" s="7" t="s">
        <v>19</v>
      </c>
      <c r="I7" s="7" t="s">
        <v>20</v>
      </c>
      <c r="J7" s="7" t="s">
        <v>21</v>
      </c>
      <c r="K7" s="7" t="s">
        <v>21</v>
      </c>
      <c r="L7" s="7" t="s">
        <v>21</v>
      </c>
      <c r="M7" s="13">
        <v>0</v>
      </c>
      <c r="N7" s="13">
        <f>D7-E7</f>
        <v>928171</v>
      </c>
      <c r="O7" s="7" t="s">
        <v>40</v>
      </c>
    </row>
    <row r="8" spans="1:15" s="12" customFormat="1" ht="29.25" customHeight="1" x14ac:dyDescent="0.2">
      <c r="A8" s="10"/>
      <c r="B8" s="10" t="s">
        <v>1</v>
      </c>
      <c r="C8" s="10"/>
      <c r="D8" s="29">
        <f>SUM(D7:D7)</f>
        <v>928171</v>
      </c>
      <c r="E8" s="11">
        <v>0</v>
      </c>
      <c r="F8" s="10"/>
      <c r="G8" s="10"/>
      <c r="H8" s="10"/>
      <c r="I8" s="10"/>
      <c r="J8" s="10"/>
      <c r="K8" s="10"/>
      <c r="L8" s="10"/>
      <c r="M8" s="58">
        <f>SUM(M7:M7)</f>
        <v>0</v>
      </c>
      <c r="N8" s="58">
        <f>SUM(N7:N7)</f>
        <v>928171</v>
      </c>
      <c r="O8" s="10"/>
    </row>
  </sheetData>
  <mergeCells count="16">
    <mergeCell ref="M5:M6"/>
    <mergeCell ref="N5:N6"/>
    <mergeCell ref="O5:O6"/>
    <mergeCell ref="A5:A6"/>
    <mergeCell ref="B5:B6"/>
    <mergeCell ref="C5:D5"/>
    <mergeCell ref="E5:J5"/>
    <mergeCell ref="K5:K6"/>
    <mergeCell ref="L5:L6"/>
    <mergeCell ref="A4:M4"/>
    <mergeCell ref="N4:O4"/>
    <mergeCell ref="A1:O1"/>
    <mergeCell ref="A2:E2"/>
    <mergeCell ref="F2:J2"/>
    <mergeCell ref="K2:O2"/>
    <mergeCell ref="A3:O3"/>
  </mergeCells>
  <pageMargins left="0.39370078740157483" right="0.70866141732283472" top="0.74803149606299213" bottom="0.74803149606299213" header="0.31496062992125984" footer="0.31496062992125984"/>
  <pageSetup paperSize="5" scale="71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4"/>
  <sheetViews>
    <sheetView view="pageBreakPreview" topLeftCell="A8" zoomScale="85" zoomScaleSheetLayoutView="85" workbookViewId="0">
      <selection activeCell="P3" sqref="P3"/>
    </sheetView>
  </sheetViews>
  <sheetFormatPr defaultColWidth="9.33203125" defaultRowHeight="15.75" x14ac:dyDescent="0.2"/>
  <cols>
    <col min="1" max="1" width="8.33203125" style="74" customWidth="1"/>
    <col min="2" max="2" width="31.83203125" style="74" customWidth="1"/>
    <col min="3" max="3" width="19" style="74" customWidth="1"/>
    <col min="4" max="4" width="25.83203125" style="74" customWidth="1"/>
    <col min="5" max="5" width="31.83203125" style="74" customWidth="1"/>
    <col min="6" max="6" width="22.83203125" style="74" customWidth="1"/>
    <col min="7" max="7" width="11.33203125" style="74" customWidth="1"/>
    <col min="8" max="8" width="19.6640625" style="74" customWidth="1"/>
    <col min="9" max="9" width="10.6640625" style="74" customWidth="1"/>
    <col min="10" max="11" width="10.5" style="74" customWidth="1"/>
    <col min="12" max="12" width="10.6640625" style="74" customWidth="1"/>
    <col min="13" max="13" width="38.5" style="74" customWidth="1"/>
    <col min="14" max="14" width="24.6640625" style="74" customWidth="1"/>
    <col min="15" max="15" width="19.1640625" style="74" customWidth="1"/>
    <col min="16" max="16384" width="9.33203125" style="74"/>
  </cols>
  <sheetData>
    <row r="1" spans="1:15" ht="14.25" customHeight="1" x14ac:dyDescent="0.2">
      <c r="A1" s="86" t="s">
        <v>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8"/>
    </row>
    <row r="2" spans="1:15" s="75" customFormat="1" ht="36.200000000000003" customHeight="1" x14ac:dyDescent="0.2">
      <c r="A2" s="139" t="s">
        <v>94</v>
      </c>
      <c r="B2" s="140"/>
      <c r="C2" s="140"/>
      <c r="D2" s="140"/>
      <c r="E2" s="141"/>
      <c r="F2" s="142" t="s">
        <v>47</v>
      </c>
      <c r="G2" s="143"/>
      <c r="H2" s="143"/>
      <c r="I2" s="143"/>
      <c r="J2" s="144"/>
      <c r="K2" s="95" t="s">
        <v>49</v>
      </c>
      <c r="L2" s="96"/>
      <c r="M2" s="96"/>
      <c r="N2" s="96"/>
      <c r="O2" s="97"/>
    </row>
    <row r="3" spans="1:15" ht="14.25" customHeight="1" x14ac:dyDescent="0.2">
      <c r="A3" s="98" t="s">
        <v>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8"/>
    </row>
    <row r="4" spans="1:15" ht="24.2" customHeight="1" x14ac:dyDescent="0.2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8"/>
      <c r="N4" s="102" t="s">
        <v>3</v>
      </c>
      <c r="O4" s="103"/>
    </row>
    <row r="5" spans="1:15" ht="14.25" customHeight="1" x14ac:dyDescent="0.2">
      <c r="A5" s="104" t="s">
        <v>4</v>
      </c>
      <c r="B5" s="106" t="s">
        <v>5</v>
      </c>
      <c r="C5" s="148" t="s">
        <v>6</v>
      </c>
      <c r="D5" s="149"/>
      <c r="E5" s="150" t="s">
        <v>7</v>
      </c>
      <c r="F5" s="151"/>
      <c r="G5" s="151"/>
      <c r="H5" s="151"/>
      <c r="I5" s="151"/>
      <c r="J5" s="152"/>
      <c r="K5" s="108" t="s">
        <v>8</v>
      </c>
      <c r="L5" s="154" t="s">
        <v>37</v>
      </c>
      <c r="M5" s="106" t="s">
        <v>9</v>
      </c>
      <c r="N5" s="106" t="s">
        <v>10</v>
      </c>
      <c r="O5" s="112" t="s">
        <v>11</v>
      </c>
    </row>
    <row r="6" spans="1:15" s="75" customFormat="1" ht="105.75" customHeight="1" x14ac:dyDescent="0.2">
      <c r="A6" s="147"/>
      <c r="B6" s="145"/>
      <c r="C6" s="26" t="s">
        <v>12</v>
      </c>
      <c r="D6" s="26" t="s">
        <v>13</v>
      </c>
      <c r="E6" s="26" t="s">
        <v>43</v>
      </c>
      <c r="F6" s="26" t="s">
        <v>14</v>
      </c>
      <c r="G6" s="76" t="s">
        <v>38</v>
      </c>
      <c r="H6" s="26" t="s">
        <v>22</v>
      </c>
      <c r="I6" s="26" t="s">
        <v>15</v>
      </c>
      <c r="J6" s="26" t="s">
        <v>16</v>
      </c>
      <c r="K6" s="153"/>
      <c r="L6" s="155"/>
      <c r="M6" s="145"/>
      <c r="N6" s="145"/>
      <c r="O6" s="146"/>
    </row>
    <row r="7" spans="1:15" s="75" customFormat="1" ht="105.75" customHeight="1" x14ac:dyDescent="0.2">
      <c r="A7" s="34">
        <v>1</v>
      </c>
      <c r="B7" s="35" t="s">
        <v>50</v>
      </c>
      <c r="C7" s="36">
        <v>45252</v>
      </c>
      <c r="D7" s="37">
        <v>216324160</v>
      </c>
      <c r="E7" s="37">
        <v>82973811.439966395</v>
      </c>
      <c r="F7" s="37" t="s">
        <v>80</v>
      </c>
      <c r="G7" s="35" t="s">
        <v>21</v>
      </c>
      <c r="H7" s="35" t="s">
        <v>21</v>
      </c>
      <c r="I7" s="35" t="s">
        <v>20</v>
      </c>
      <c r="J7" s="39">
        <v>1.4261490959847118</v>
      </c>
      <c r="K7" s="35" t="s">
        <v>21</v>
      </c>
      <c r="L7" s="35" t="s">
        <v>21</v>
      </c>
      <c r="M7" s="77" t="s">
        <v>40</v>
      </c>
      <c r="N7" s="40">
        <f t="shared" ref="N7:N33" si="0">D7-E7</f>
        <v>133350348.5600336</v>
      </c>
      <c r="O7" s="35" t="s">
        <v>40</v>
      </c>
    </row>
    <row r="8" spans="1:15" s="75" customFormat="1" ht="105.75" customHeight="1" x14ac:dyDescent="0.2">
      <c r="A8" s="34">
        <v>2</v>
      </c>
      <c r="B8" s="35" t="s">
        <v>51</v>
      </c>
      <c r="C8" s="36">
        <v>45252</v>
      </c>
      <c r="D8" s="37">
        <v>191257107</v>
      </c>
      <c r="E8" s="37">
        <v>72434771</v>
      </c>
      <c r="F8" s="37" t="s">
        <v>80</v>
      </c>
      <c r="G8" s="35" t="s">
        <v>21</v>
      </c>
      <c r="H8" s="35" t="s">
        <v>21</v>
      </c>
      <c r="I8" s="35" t="s">
        <v>20</v>
      </c>
      <c r="J8" s="39">
        <v>1.2450046754119732</v>
      </c>
      <c r="K8" s="35" t="s">
        <v>21</v>
      </c>
      <c r="L8" s="35" t="s">
        <v>21</v>
      </c>
      <c r="M8" s="77" t="s">
        <v>40</v>
      </c>
      <c r="N8" s="40">
        <f t="shared" si="0"/>
        <v>118822336</v>
      </c>
      <c r="O8" s="35" t="s">
        <v>40</v>
      </c>
    </row>
    <row r="9" spans="1:15" s="75" customFormat="1" ht="105.75" customHeight="1" x14ac:dyDescent="0.2">
      <c r="A9" s="34">
        <v>3</v>
      </c>
      <c r="B9" s="35" t="s">
        <v>52</v>
      </c>
      <c r="C9" s="36">
        <v>45251</v>
      </c>
      <c r="D9" s="37">
        <v>94724349</v>
      </c>
      <c r="E9" s="37">
        <v>24140661</v>
      </c>
      <c r="F9" s="37" t="s">
        <v>80</v>
      </c>
      <c r="G9" s="35" t="s">
        <v>21</v>
      </c>
      <c r="H9" s="35" t="s">
        <v>21</v>
      </c>
      <c r="I9" s="35" t="s">
        <v>20</v>
      </c>
      <c r="J9" s="39">
        <v>0.41492829200130249</v>
      </c>
      <c r="K9" s="35" t="s">
        <v>21</v>
      </c>
      <c r="L9" s="35" t="s">
        <v>21</v>
      </c>
      <c r="M9" s="77" t="s">
        <v>40</v>
      </c>
      <c r="N9" s="40">
        <f t="shared" si="0"/>
        <v>70583688</v>
      </c>
      <c r="O9" s="35" t="s">
        <v>40</v>
      </c>
    </row>
    <row r="10" spans="1:15" s="75" customFormat="1" ht="105.75" customHeight="1" x14ac:dyDescent="0.2">
      <c r="A10" s="34">
        <v>4</v>
      </c>
      <c r="B10" s="35" t="s">
        <v>53</v>
      </c>
      <c r="C10" s="36">
        <v>45252</v>
      </c>
      <c r="D10" s="37">
        <v>64993655</v>
      </c>
      <c r="E10" s="37">
        <v>0</v>
      </c>
      <c r="F10" s="37" t="s">
        <v>80</v>
      </c>
      <c r="G10" s="35" t="s">
        <v>21</v>
      </c>
      <c r="H10" s="35" t="s">
        <v>21</v>
      </c>
      <c r="I10" s="35" t="s">
        <v>20</v>
      </c>
      <c r="J10" s="35"/>
      <c r="K10" s="35" t="s">
        <v>21</v>
      </c>
      <c r="L10" s="35" t="s">
        <v>21</v>
      </c>
      <c r="M10" s="77" t="s">
        <v>40</v>
      </c>
      <c r="N10" s="40">
        <f t="shared" si="0"/>
        <v>64993655</v>
      </c>
      <c r="O10" s="35" t="s">
        <v>40</v>
      </c>
    </row>
    <row r="11" spans="1:15" s="75" customFormat="1" ht="105.75" customHeight="1" x14ac:dyDescent="0.2">
      <c r="A11" s="34">
        <v>5</v>
      </c>
      <c r="B11" s="35" t="s">
        <v>54</v>
      </c>
      <c r="C11" s="36">
        <v>45250</v>
      </c>
      <c r="D11" s="37">
        <v>65000000</v>
      </c>
      <c r="E11" s="37">
        <v>20700000</v>
      </c>
      <c r="F11" s="37" t="s">
        <v>80</v>
      </c>
      <c r="G11" s="35" t="s">
        <v>21</v>
      </c>
      <c r="H11" s="35" t="s">
        <v>21</v>
      </c>
      <c r="I11" s="35" t="s">
        <v>20</v>
      </c>
      <c r="J11" s="39">
        <v>0.35579040873930345</v>
      </c>
      <c r="K11" s="35" t="s">
        <v>21</v>
      </c>
      <c r="L11" s="35" t="s">
        <v>21</v>
      </c>
      <c r="M11" s="77" t="s">
        <v>40</v>
      </c>
      <c r="N11" s="40">
        <f t="shared" si="0"/>
        <v>44300000</v>
      </c>
      <c r="O11" s="35" t="s">
        <v>40</v>
      </c>
    </row>
    <row r="12" spans="1:15" s="75" customFormat="1" ht="105.75" customHeight="1" x14ac:dyDescent="0.2">
      <c r="A12" s="34">
        <v>6</v>
      </c>
      <c r="B12" s="35" t="s">
        <v>55</v>
      </c>
      <c r="C12" s="36">
        <v>45252</v>
      </c>
      <c r="D12" s="37">
        <v>120850751</v>
      </c>
      <c r="E12" s="37">
        <v>46565531.43</v>
      </c>
      <c r="F12" s="37" t="s">
        <v>80</v>
      </c>
      <c r="G12" s="35" t="s">
        <v>21</v>
      </c>
      <c r="H12" s="35" t="s">
        <v>21</v>
      </c>
      <c r="I12" s="35" t="s">
        <v>20</v>
      </c>
      <c r="J12" s="39">
        <v>0.80036567442717776</v>
      </c>
      <c r="K12" s="35" t="s">
        <v>21</v>
      </c>
      <c r="L12" s="35" t="s">
        <v>21</v>
      </c>
      <c r="M12" s="77" t="s">
        <v>40</v>
      </c>
      <c r="N12" s="40">
        <f t="shared" si="0"/>
        <v>74285219.569999993</v>
      </c>
      <c r="O12" s="35" t="s">
        <v>40</v>
      </c>
    </row>
    <row r="13" spans="1:15" s="75" customFormat="1" ht="105.75" customHeight="1" x14ac:dyDescent="0.2">
      <c r="A13" s="34">
        <v>7</v>
      </c>
      <c r="B13" s="35" t="s">
        <v>56</v>
      </c>
      <c r="C13" s="36">
        <v>45252</v>
      </c>
      <c r="D13" s="37">
        <v>70417594.799999997</v>
      </c>
      <c r="E13" s="37">
        <v>27174964</v>
      </c>
      <c r="F13" s="37" t="s">
        <v>80</v>
      </c>
      <c r="G13" s="35" t="s">
        <v>21</v>
      </c>
      <c r="H13" s="35" t="s">
        <v>21</v>
      </c>
      <c r="I13" s="35" t="s">
        <v>20</v>
      </c>
      <c r="J13" s="39">
        <v>0.46708171734472737</v>
      </c>
      <c r="K13" s="35" t="s">
        <v>21</v>
      </c>
      <c r="L13" s="35" t="s">
        <v>21</v>
      </c>
      <c r="M13" s="77" t="s">
        <v>40</v>
      </c>
      <c r="N13" s="40">
        <f t="shared" si="0"/>
        <v>43242630.799999997</v>
      </c>
      <c r="O13" s="35" t="s">
        <v>40</v>
      </c>
    </row>
    <row r="14" spans="1:15" s="75" customFormat="1" ht="105.75" customHeight="1" x14ac:dyDescent="0.2">
      <c r="A14" s="34">
        <v>8</v>
      </c>
      <c r="B14" s="35" t="s">
        <v>57</v>
      </c>
      <c r="C14" s="36">
        <v>45251</v>
      </c>
      <c r="D14" s="37">
        <v>100000000</v>
      </c>
      <c r="E14" s="37">
        <v>0</v>
      </c>
      <c r="F14" s="37" t="s">
        <v>80</v>
      </c>
      <c r="G14" s="35" t="s">
        <v>21</v>
      </c>
      <c r="H14" s="35" t="s">
        <v>21</v>
      </c>
      <c r="I14" s="35" t="s">
        <v>20</v>
      </c>
      <c r="J14" s="35"/>
      <c r="K14" s="35" t="s">
        <v>21</v>
      </c>
      <c r="L14" s="35" t="s">
        <v>21</v>
      </c>
      <c r="M14" s="77" t="s">
        <v>40</v>
      </c>
      <c r="N14" s="40">
        <f t="shared" si="0"/>
        <v>100000000</v>
      </c>
      <c r="O14" s="35" t="s">
        <v>40</v>
      </c>
    </row>
    <row r="15" spans="1:15" s="75" customFormat="1" ht="105.75" customHeight="1" x14ac:dyDescent="0.2">
      <c r="A15" s="34">
        <v>9</v>
      </c>
      <c r="B15" s="35" t="s">
        <v>58</v>
      </c>
      <c r="C15" s="36">
        <v>45251</v>
      </c>
      <c r="D15" s="37">
        <v>85819338</v>
      </c>
      <c r="E15" s="37">
        <v>30045918</v>
      </c>
      <c r="F15" s="37" t="s">
        <v>80</v>
      </c>
      <c r="G15" s="35" t="s">
        <v>21</v>
      </c>
      <c r="H15" s="35" t="s">
        <v>21</v>
      </c>
      <c r="I15" s="35" t="s">
        <v>20</v>
      </c>
      <c r="J15" s="39">
        <v>0.51642750947669547</v>
      </c>
      <c r="K15" s="35" t="s">
        <v>21</v>
      </c>
      <c r="L15" s="35" t="s">
        <v>21</v>
      </c>
      <c r="M15" s="77" t="s">
        <v>40</v>
      </c>
      <c r="N15" s="40">
        <f t="shared" si="0"/>
        <v>55773420</v>
      </c>
      <c r="O15" s="35" t="s">
        <v>40</v>
      </c>
    </row>
    <row r="16" spans="1:15" s="75" customFormat="1" ht="105.75" customHeight="1" x14ac:dyDescent="0.2">
      <c r="A16" s="34">
        <v>10</v>
      </c>
      <c r="B16" s="35" t="s">
        <v>59</v>
      </c>
      <c r="C16" s="36">
        <v>45251</v>
      </c>
      <c r="D16" s="37">
        <v>66545053.899999999</v>
      </c>
      <c r="E16" s="37">
        <v>20862774</v>
      </c>
      <c r="F16" s="37" t="s">
        <v>80</v>
      </c>
      <c r="G16" s="35" t="s">
        <v>21</v>
      </c>
      <c r="H16" s="35" t="s">
        <v>21</v>
      </c>
      <c r="I16" s="35" t="s">
        <v>20</v>
      </c>
      <c r="J16" s="39">
        <v>0.35858815888385082</v>
      </c>
      <c r="K16" s="35" t="s">
        <v>21</v>
      </c>
      <c r="L16" s="35" t="s">
        <v>21</v>
      </c>
      <c r="M16" s="77" t="s">
        <v>40</v>
      </c>
      <c r="N16" s="40">
        <f t="shared" si="0"/>
        <v>45682279.899999999</v>
      </c>
      <c r="O16" s="35" t="s">
        <v>40</v>
      </c>
    </row>
    <row r="17" spans="1:15" s="75" customFormat="1" ht="105.75" customHeight="1" x14ac:dyDescent="0.2">
      <c r="A17" s="34">
        <v>11</v>
      </c>
      <c r="B17" s="35" t="s">
        <v>60</v>
      </c>
      <c r="C17" s="36">
        <v>45252</v>
      </c>
      <c r="D17" s="37">
        <v>12536340</v>
      </c>
      <c r="E17" s="37">
        <v>0</v>
      </c>
      <c r="F17" s="37" t="s">
        <v>80</v>
      </c>
      <c r="G17" s="35" t="s">
        <v>21</v>
      </c>
      <c r="H17" s="35" t="s">
        <v>21</v>
      </c>
      <c r="I17" s="35" t="s">
        <v>20</v>
      </c>
      <c r="J17" s="35"/>
      <c r="K17" s="35" t="s">
        <v>21</v>
      </c>
      <c r="L17" s="35" t="s">
        <v>21</v>
      </c>
      <c r="M17" s="77" t="s">
        <v>40</v>
      </c>
      <c r="N17" s="40">
        <f t="shared" si="0"/>
        <v>12536340</v>
      </c>
      <c r="O17" s="35" t="s">
        <v>40</v>
      </c>
    </row>
    <row r="18" spans="1:15" s="75" customFormat="1" ht="105.75" customHeight="1" x14ac:dyDescent="0.2">
      <c r="A18" s="34">
        <v>12</v>
      </c>
      <c r="B18" s="35" t="s">
        <v>61</v>
      </c>
      <c r="C18" s="36">
        <v>45252</v>
      </c>
      <c r="D18" s="37">
        <v>1372784722.8742433</v>
      </c>
      <c r="E18" s="37">
        <v>210769362</v>
      </c>
      <c r="F18" s="37" t="s">
        <v>80</v>
      </c>
      <c r="G18" s="35" t="s">
        <v>21</v>
      </c>
      <c r="H18" s="35" t="s">
        <v>21</v>
      </c>
      <c r="I18" s="35" t="s">
        <v>20</v>
      </c>
      <c r="J18" s="39">
        <v>3.6226916645266769</v>
      </c>
      <c r="K18" s="35" t="s">
        <v>21</v>
      </c>
      <c r="L18" s="35" t="s">
        <v>21</v>
      </c>
      <c r="M18" s="77" t="s">
        <v>40</v>
      </c>
      <c r="N18" s="40">
        <f t="shared" si="0"/>
        <v>1162015360.8742433</v>
      </c>
      <c r="O18" s="35" t="s">
        <v>40</v>
      </c>
    </row>
    <row r="19" spans="1:15" s="75" customFormat="1" ht="105.75" customHeight="1" x14ac:dyDescent="0.2">
      <c r="A19" s="34">
        <v>13</v>
      </c>
      <c r="B19" s="35" t="s">
        <v>62</v>
      </c>
      <c r="C19" s="36">
        <v>45252</v>
      </c>
      <c r="D19" s="37">
        <v>28456408</v>
      </c>
      <c r="E19" s="37">
        <v>0</v>
      </c>
      <c r="F19" s="37" t="s">
        <v>80</v>
      </c>
      <c r="G19" s="35" t="s">
        <v>21</v>
      </c>
      <c r="H19" s="35" t="s">
        <v>21</v>
      </c>
      <c r="I19" s="35" t="s">
        <v>20</v>
      </c>
      <c r="J19" s="35"/>
      <c r="K19" s="35" t="s">
        <v>21</v>
      </c>
      <c r="L19" s="35" t="s">
        <v>21</v>
      </c>
      <c r="M19" s="77" t="s">
        <v>40</v>
      </c>
      <c r="N19" s="40">
        <f t="shared" si="0"/>
        <v>28456408</v>
      </c>
      <c r="O19" s="35" t="s">
        <v>40</v>
      </c>
    </row>
    <row r="20" spans="1:15" s="75" customFormat="1" ht="105.75" customHeight="1" x14ac:dyDescent="0.2">
      <c r="A20" s="34">
        <v>14</v>
      </c>
      <c r="B20" s="35" t="s">
        <v>63</v>
      </c>
      <c r="C20" s="36">
        <v>45250</v>
      </c>
      <c r="D20" s="37">
        <v>65000000</v>
      </c>
      <c r="E20" s="37">
        <v>20700000</v>
      </c>
      <c r="F20" s="37" t="s">
        <v>80</v>
      </c>
      <c r="G20" s="35" t="s">
        <v>21</v>
      </c>
      <c r="H20" s="35" t="s">
        <v>21</v>
      </c>
      <c r="I20" s="35" t="s">
        <v>20</v>
      </c>
      <c r="J20" s="39">
        <v>0.35579040873930345</v>
      </c>
      <c r="K20" s="35" t="s">
        <v>21</v>
      </c>
      <c r="L20" s="35" t="s">
        <v>21</v>
      </c>
      <c r="M20" s="35" t="s">
        <v>40</v>
      </c>
      <c r="N20" s="40">
        <f t="shared" si="0"/>
        <v>44300000</v>
      </c>
      <c r="O20" s="35" t="s">
        <v>40</v>
      </c>
    </row>
    <row r="21" spans="1:15" s="75" customFormat="1" ht="105.75" customHeight="1" x14ac:dyDescent="0.2">
      <c r="A21" s="34">
        <v>15</v>
      </c>
      <c r="B21" s="35" t="s">
        <v>64</v>
      </c>
      <c r="C21" s="36">
        <v>45252</v>
      </c>
      <c r="D21" s="37">
        <v>46511808</v>
      </c>
      <c r="E21" s="37">
        <v>0</v>
      </c>
      <c r="F21" s="37" t="s">
        <v>80</v>
      </c>
      <c r="G21" s="35" t="s">
        <v>21</v>
      </c>
      <c r="H21" s="35" t="s">
        <v>21</v>
      </c>
      <c r="I21" s="35" t="s">
        <v>20</v>
      </c>
      <c r="J21" s="35"/>
      <c r="K21" s="35" t="s">
        <v>21</v>
      </c>
      <c r="L21" s="35" t="s">
        <v>21</v>
      </c>
      <c r="M21" s="35" t="s">
        <v>40</v>
      </c>
      <c r="N21" s="40">
        <f t="shared" si="0"/>
        <v>46511808</v>
      </c>
      <c r="O21" s="35" t="s">
        <v>40</v>
      </c>
    </row>
    <row r="22" spans="1:15" s="75" customFormat="1" ht="105.75" customHeight="1" x14ac:dyDescent="0.2">
      <c r="A22" s="34">
        <v>16</v>
      </c>
      <c r="B22" s="35" t="s">
        <v>65</v>
      </c>
      <c r="C22" s="36">
        <v>45251</v>
      </c>
      <c r="D22" s="37">
        <v>29659825</v>
      </c>
      <c r="E22" s="37">
        <v>12500000</v>
      </c>
      <c r="F22" s="37" t="s">
        <v>80</v>
      </c>
      <c r="G22" s="35" t="s">
        <v>21</v>
      </c>
      <c r="H22" s="35" t="s">
        <v>21</v>
      </c>
      <c r="I22" s="35" t="s">
        <v>20</v>
      </c>
      <c r="J22" s="39">
        <v>0.21484928063967598</v>
      </c>
      <c r="K22" s="35" t="s">
        <v>21</v>
      </c>
      <c r="L22" s="35" t="s">
        <v>21</v>
      </c>
      <c r="M22" s="35" t="s">
        <v>40</v>
      </c>
      <c r="N22" s="40">
        <f t="shared" si="0"/>
        <v>17159825</v>
      </c>
      <c r="O22" s="35" t="s">
        <v>40</v>
      </c>
    </row>
    <row r="23" spans="1:15" s="75" customFormat="1" ht="105.75" customHeight="1" x14ac:dyDescent="0.2">
      <c r="A23" s="34">
        <v>17</v>
      </c>
      <c r="B23" s="35" t="s">
        <v>66</v>
      </c>
      <c r="C23" s="36">
        <v>45252</v>
      </c>
      <c r="D23" s="37">
        <v>123865026</v>
      </c>
      <c r="E23" s="37">
        <v>56319314</v>
      </c>
      <c r="F23" s="37" t="s">
        <v>80</v>
      </c>
      <c r="G23" s="35" t="s">
        <v>21</v>
      </c>
      <c r="H23" s="35" t="s">
        <v>21</v>
      </c>
      <c r="I23" s="35" t="s">
        <v>20</v>
      </c>
      <c r="J23" s="39">
        <v>0.96801312792160266</v>
      </c>
      <c r="K23" s="35" t="s">
        <v>21</v>
      </c>
      <c r="L23" s="35" t="s">
        <v>21</v>
      </c>
      <c r="M23" s="35" t="s">
        <v>40</v>
      </c>
      <c r="N23" s="40">
        <f t="shared" si="0"/>
        <v>67545712</v>
      </c>
      <c r="O23" s="35" t="s">
        <v>40</v>
      </c>
    </row>
    <row r="24" spans="1:15" s="75" customFormat="1" ht="105.75" customHeight="1" x14ac:dyDescent="0.2">
      <c r="A24" s="34">
        <v>18</v>
      </c>
      <c r="B24" s="35" t="s">
        <v>67</v>
      </c>
      <c r="C24" s="36">
        <v>45251</v>
      </c>
      <c r="D24" s="37">
        <v>67092588.299999997</v>
      </c>
      <c r="E24" s="37">
        <v>38550156</v>
      </c>
      <c r="F24" s="37" t="s">
        <v>80</v>
      </c>
      <c r="G24" s="35" t="s">
        <v>21</v>
      </c>
      <c r="H24" s="35" t="s">
        <v>21</v>
      </c>
      <c r="I24" s="35" t="s">
        <v>20</v>
      </c>
      <c r="J24" s="39">
        <v>0.66259786281178312</v>
      </c>
      <c r="K24" s="35" t="s">
        <v>21</v>
      </c>
      <c r="L24" s="35" t="s">
        <v>21</v>
      </c>
      <c r="M24" s="35" t="s">
        <v>40</v>
      </c>
      <c r="N24" s="40">
        <f t="shared" si="0"/>
        <v>28542432.299999997</v>
      </c>
      <c r="O24" s="35" t="s">
        <v>40</v>
      </c>
    </row>
    <row r="25" spans="1:15" s="75" customFormat="1" ht="105.75" customHeight="1" x14ac:dyDescent="0.2">
      <c r="A25" s="34">
        <v>19</v>
      </c>
      <c r="B25" s="35" t="s">
        <v>68</v>
      </c>
      <c r="C25" s="36">
        <v>45251</v>
      </c>
      <c r="D25" s="37">
        <v>110000000</v>
      </c>
      <c r="E25" s="37">
        <v>35200000</v>
      </c>
      <c r="F25" s="37" t="s">
        <v>80</v>
      </c>
      <c r="G25" s="35" t="s">
        <v>21</v>
      </c>
      <c r="H25" s="35" t="s">
        <v>21</v>
      </c>
      <c r="I25" s="35" t="s">
        <v>20</v>
      </c>
      <c r="J25" s="39">
        <v>0.60501557428132757</v>
      </c>
      <c r="K25" s="35" t="s">
        <v>21</v>
      </c>
      <c r="L25" s="35" t="s">
        <v>21</v>
      </c>
      <c r="M25" s="35" t="s">
        <v>40</v>
      </c>
      <c r="N25" s="40">
        <f t="shared" si="0"/>
        <v>74800000</v>
      </c>
      <c r="O25" s="35" t="s">
        <v>40</v>
      </c>
    </row>
    <row r="26" spans="1:15" s="75" customFormat="1" ht="105.75" customHeight="1" x14ac:dyDescent="0.2">
      <c r="A26" s="34">
        <v>20</v>
      </c>
      <c r="B26" s="35" t="s">
        <v>69</v>
      </c>
      <c r="C26" s="36">
        <v>45252</v>
      </c>
      <c r="D26" s="37">
        <v>89012915</v>
      </c>
      <c r="E26" s="37">
        <v>0</v>
      </c>
      <c r="F26" s="37" t="s">
        <v>80</v>
      </c>
      <c r="G26" s="35" t="s">
        <v>21</v>
      </c>
      <c r="H26" s="35" t="s">
        <v>21</v>
      </c>
      <c r="I26" s="35" t="s">
        <v>20</v>
      </c>
      <c r="J26" s="35"/>
      <c r="K26" s="35" t="s">
        <v>21</v>
      </c>
      <c r="L26" s="35" t="s">
        <v>21</v>
      </c>
      <c r="M26" s="35" t="s">
        <v>40</v>
      </c>
      <c r="N26" s="40">
        <f t="shared" si="0"/>
        <v>89012915</v>
      </c>
      <c r="O26" s="35" t="s">
        <v>40</v>
      </c>
    </row>
    <row r="27" spans="1:15" s="75" customFormat="1" ht="105.75" customHeight="1" x14ac:dyDescent="0.2">
      <c r="A27" s="34">
        <v>21</v>
      </c>
      <c r="B27" s="35" t="s">
        <v>70</v>
      </c>
      <c r="C27" s="36">
        <v>45252</v>
      </c>
      <c r="D27" s="37">
        <v>29443716.519999996</v>
      </c>
      <c r="E27" s="37">
        <v>9634338</v>
      </c>
      <c r="F27" s="37" t="s">
        <v>80</v>
      </c>
      <c r="G27" s="35" t="s">
        <v>21</v>
      </c>
      <c r="H27" s="35" t="s">
        <v>21</v>
      </c>
      <c r="I27" s="35" t="s">
        <v>20</v>
      </c>
      <c r="J27" s="39">
        <v>0.16559444709915958</v>
      </c>
      <c r="K27" s="35" t="s">
        <v>21</v>
      </c>
      <c r="L27" s="35" t="s">
        <v>21</v>
      </c>
      <c r="M27" s="35" t="s">
        <v>40</v>
      </c>
      <c r="N27" s="40">
        <f t="shared" si="0"/>
        <v>19809378.519999996</v>
      </c>
      <c r="O27" s="35" t="s">
        <v>40</v>
      </c>
    </row>
    <row r="28" spans="1:15" s="75" customFormat="1" ht="105.75" customHeight="1" x14ac:dyDescent="0.2">
      <c r="A28" s="34">
        <v>22</v>
      </c>
      <c r="B28" s="35" t="s">
        <v>71</v>
      </c>
      <c r="C28" s="36">
        <v>45252</v>
      </c>
      <c r="D28" s="37">
        <v>25395656.899999999</v>
      </c>
      <c r="E28" s="37">
        <v>9634339</v>
      </c>
      <c r="F28" s="37" t="s">
        <v>80</v>
      </c>
      <c r="G28" s="35" t="s">
        <v>21</v>
      </c>
      <c r="H28" s="35" t="s">
        <v>21</v>
      </c>
      <c r="I28" s="35" t="s">
        <v>20</v>
      </c>
      <c r="J28" s="39">
        <v>0.16559444709915958</v>
      </c>
      <c r="K28" s="35" t="s">
        <v>21</v>
      </c>
      <c r="L28" s="35" t="s">
        <v>21</v>
      </c>
      <c r="M28" s="35" t="s">
        <v>40</v>
      </c>
      <c r="N28" s="40">
        <f t="shared" si="0"/>
        <v>15761317.899999999</v>
      </c>
      <c r="O28" s="35" t="s">
        <v>40</v>
      </c>
    </row>
    <row r="29" spans="1:15" s="75" customFormat="1" ht="105.75" customHeight="1" x14ac:dyDescent="0.2">
      <c r="A29" s="34">
        <v>23</v>
      </c>
      <c r="B29" s="35" t="s">
        <v>72</v>
      </c>
      <c r="C29" s="36">
        <v>45252</v>
      </c>
      <c r="D29" s="37">
        <v>86360694</v>
      </c>
      <c r="E29" s="37">
        <v>30045918</v>
      </c>
      <c r="F29" s="37" t="s">
        <v>80</v>
      </c>
      <c r="G29" s="35" t="s">
        <v>21</v>
      </c>
      <c r="H29" s="35" t="s">
        <v>21</v>
      </c>
      <c r="I29" s="35" t="s">
        <v>20</v>
      </c>
      <c r="J29" s="39">
        <v>0.51642750947669547</v>
      </c>
      <c r="K29" s="35" t="s">
        <v>21</v>
      </c>
      <c r="L29" s="35" t="s">
        <v>21</v>
      </c>
      <c r="M29" s="35" t="s">
        <v>40</v>
      </c>
      <c r="N29" s="40">
        <f t="shared" si="0"/>
        <v>56314776</v>
      </c>
      <c r="O29" s="35" t="s">
        <v>40</v>
      </c>
    </row>
    <row r="30" spans="1:15" s="75" customFormat="1" ht="105.75" customHeight="1" x14ac:dyDescent="0.2">
      <c r="A30" s="34">
        <v>24</v>
      </c>
      <c r="B30" s="35" t="s">
        <v>73</v>
      </c>
      <c r="C30" s="36">
        <v>45252</v>
      </c>
      <c r="D30" s="37">
        <v>5000000</v>
      </c>
      <c r="E30" s="37">
        <v>0</v>
      </c>
      <c r="F30" s="37" t="s">
        <v>80</v>
      </c>
      <c r="G30" s="35" t="s">
        <v>21</v>
      </c>
      <c r="H30" s="35" t="s">
        <v>21</v>
      </c>
      <c r="I30" s="35" t="s">
        <v>20</v>
      </c>
      <c r="J30" s="35"/>
      <c r="K30" s="35" t="s">
        <v>21</v>
      </c>
      <c r="L30" s="35" t="s">
        <v>21</v>
      </c>
      <c r="M30" s="35" t="s">
        <v>40</v>
      </c>
      <c r="N30" s="40">
        <f t="shared" si="0"/>
        <v>5000000</v>
      </c>
      <c r="O30" s="35" t="s">
        <v>40</v>
      </c>
    </row>
    <row r="31" spans="1:15" s="75" customFormat="1" ht="105.75" customHeight="1" x14ac:dyDescent="0.2">
      <c r="A31" s="34">
        <v>25</v>
      </c>
      <c r="B31" s="35" t="s">
        <v>74</v>
      </c>
      <c r="C31" s="36">
        <v>45252</v>
      </c>
      <c r="D31" s="37">
        <v>14975000</v>
      </c>
      <c r="E31" s="37">
        <v>0</v>
      </c>
      <c r="F31" s="37" t="s">
        <v>80</v>
      </c>
      <c r="G31" s="35" t="s">
        <v>21</v>
      </c>
      <c r="H31" s="35" t="s">
        <v>21</v>
      </c>
      <c r="I31" s="35" t="s">
        <v>20</v>
      </c>
      <c r="J31" s="35"/>
      <c r="K31" s="35" t="s">
        <v>21</v>
      </c>
      <c r="L31" s="35" t="s">
        <v>21</v>
      </c>
      <c r="M31" s="35" t="s">
        <v>40</v>
      </c>
      <c r="N31" s="40">
        <f t="shared" si="0"/>
        <v>14975000</v>
      </c>
      <c r="O31" s="35" t="s">
        <v>40</v>
      </c>
    </row>
    <row r="32" spans="1:15" s="75" customFormat="1" ht="105.75" customHeight="1" x14ac:dyDescent="0.2">
      <c r="A32" s="34">
        <v>26</v>
      </c>
      <c r="B32" s="35" t="s">
        <v>75</v>
      </c>
      <c r="C32" s="36">
        <v>45252</v>
      </c>
      <c r="D32" s="37">
        <v>6905606</v>
      </c>
      <c r="E32" s="37">
        <v>0</v>
      </c>
      <c r="F32" s="37" t="s">
        <v>80</v>
      </c>
      <c r="G32" s="35" t="s">
        <v>21</v>
      </c>
      <c r="H32" s="35" t="s">
        <v>21</v>
      </c>
      <c r="I32" s="35" t="s">
        <v>20</v>
      </c>
      <c r="J32" s="35"/>
      <c r="K32" s="35" t="s">
        <v>21</v>
      </c>
      <c r="L32" s="35" t="s">
        <v>21</v>
      </c>
      <c r="M32" s="35" t="s">
        <v>40</v>
      </c>
      <c r="N32" s="40">
        <f t="shared" si="0"/>
        <v>6905606</v>
      </c>
      <c r="O32" s="35" t="s">
        <v>40</v>
      </c>
    </row>
    <row r="33" spans="1:15" s="75" customFormat="1" ht="105.75" customHeight="1" x14ac:dyDescent="0.2">
      <c r="A33" s="34">
        <v>27</v>
      </c>
      <c r="B33" s="35" t="s">
        <v>76</v>
      </c>
      <c r="C33" s="36">
        <v>45251</v>
      </c>
      <c r="D33" s="37">
        <v>56896196</v>
      </c>
      <c r="E33" s="37">
        <v>39229256</v>
      </c>
      <c r="F33" s="37" t="s">
        <v>80</v>
      </c>
      <c r="G33" s="35" t="s">
        <v>21</v>
      </c>
      <c r="H33" s="35" t="s">
        <v>21</v>
      </c>
      <c r="I33" s="35" t="s">
        <v>20</v>
      </c>
      <c r="J33" s="39">
        <v>0.67427019453037551</v>
      </c>
      <c r="K33" s="35" t="s">
        <v>21</v>
      </c>
      <c r="L33" s="35" t="s">
        <v>21</v>
      </c>
      <c r="M33" s="35" t="s">
        <v>40</v>
      </c>
      <c r="N33" s="40">
        <f t="shared" si="0"/>
        <v>17666940</v>
      </c>
      <c r="O33" s="35" t="s">
        <v>40</v>
      </c>
    </row>
    <row r="34" spans="1:15" s="83" customFormat="1" x14ac:dyDescent="0.25">
      <c r="A34" s="78"/>
      <c r="B34" s="78" t="s">
        <v>1</v>
      </c>
      <c r="C34" s="79"/>
      <c r="D34" s="80">
        <f>SUM(D7:D33)</f>
        <v>3245828511.2942438</v>
      </c>
      <c r="E34" s="80">
        <f>SUM(E7:E33)</f>
        <v>787481113.86996639</v>
      </c>
      <c r="F34" s="79"/>
      <c r="G34" s="79"/>
      <c r="H34" s="79"/>
      <c r="I34" s="79"/>
      <c r="J34" s="79"/>
      <c r="K34" s="79"/>
      <c r="L34" s="79"/>
      <c r="M34" s="81">
        <f>SUM(M7:M33)</f>
        <v>0</v>
      </c>
      <c r="N34" s="79">
        <f>SUM(N7:N33)</f>
        <v>2458347397.4242768</v>
      </c>
      <c r="O34" s="82"/>
    </row>
  </sheetData>
  <mergeCells count="16">
    <mergeCell ref="M5:M6"/>
    <mergeCell ref="N5:N6"/>
    <mergeCell ref="O5:O6"/>
    <mergeCell ref="A5:A6"/>
    <mergeCell ref="B5:B6"/>
    <mergeCell ref="C5:D5"/>
    <mergeCell ref="E5:J5"/>
    <mergeCell ref="K5:K6"/>
    <mergeCell ref="L5:L6"/>
    <mergeCell ref="A4:M4"/>
    <mergeCell ref="N4:O4"/>
    <mergeCell ref="A1:O1"/>
    <mergeCell ref="A2:E2"/>
    <mergeCell ref="F2:J2"/>
    <mergeCell ref="K2:O2"/>
    <mergeCell ref="A3:O3"/>
  </mergeCells>
  <pageMargins left="0.39370078740157483" right="0.70866141732283472" top="0.74803149606299213" bottom="0.74803149606299213" header="0.31496062992125984" footer="0.31496062992125984"/>
  <pageSetup paperSize="5" scale="63"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"/>
  <sheetViews>
    <sheetView view="pageBreakPreview" zoomScaleSheetLayoutView="100" workbookViewId="0">
      <selection activeCell="B7" sqref="B7"/>
    </sheetView>
  </sheetViews>
  <sheetFormatPr defaultColWidth="8.83203125" defaultRowHeight="15.75" x14ac:dyDescent="0.2"/>
  <cols>
    <col min="1" max="1" width="8.83203125" style="2"/>
    <col min="2" max="2" width="35.5" style="2" customWidth="1"/>
    <col min="3" max="3" width="22.1640625" style="2" customWidth="1"/>
    <col min="4" max="4" width="29.5" style="2" customWidth="1"/>
    <col min="5" max="5" width="30.1640625" style="2" customWidth="1"/>
    <col min="6" max="6" width="17.1640625" style="2" customWidth="1"/>
    <col min="7" max="7" width="34.5" style="2" customWidth="1"/>
    <col min="8" max="8" width="21.1640625" style="2" customWidth="1"/>
    <col min="9" max="9" width="10.1640625" style="2" customWidth="1"/>
    <col min="10" max="10" width="12.6640625" style="2" customWidth="1"/>
    <col min="11" max="11" width="11.83203125" style="2" customWidth="1"/>
    <col min="12" max="12" width="11" style="2" customWidth="1"/>
    <col min="13" max="13" width="16.33203125" style="2" customWidth="1"/>
    <col min="14" max="14" width="24.83203125" style="2" customWidth="1"/>
    <col min="15" max="16384" width="8.83203125" style="2"/>
  </cols>
  <sheetData>
    <row r="1" spans="1:15" x14ac:dyDescent="0.2">
      <c r="A1" s="86" t="s">
        <v>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8"/>
    </row>
    <row r="2" spans="1:15" ht="14.25" customHeight="1" x14ac:dyDescent="0.2">
      <c r="A2" s="89" t="s">
        <v>78</v>
      </c>
      <c r="B2" s="90"/>
      <c r="C2" s="90"/>
      <c r="D2" s="90"/>
      <c r="E2" s="91"/>
      <c r="F2" s="92" t="s">
        <v>47</v>
      </c>
      <c r="G2" s="93"/>
      <c r="H2" s="93"/>
      <c r="I2" s="93"/>
      <c r="J2" s="94"/>
      <c r="K2" s="156" t="s">
        <v>49</v>
      </c>
      <c r="L2" s="96"/>
      <c r="M2" s="96"/>
      <c r="N2" s="96"/>
      <c r="O2" s="97"/>
    </row>
    <row r="3" spans="1:15" x14ac:dyDescent="0.2">
      <c r="A3" s="98" t="s">
        <v>30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8"/>
    </row>
    <row r="4" spans="1:15" x14ac:dyDescent="0.2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1"/>
      <c r="N4" s="102" t="s">
        <v>3</v>
      </c>
      <c r="O4" s="103"/>
    </row>
    <row r="5" spans="1:15" s="30" customFormat="1" x14ac:dyDescent="0.2">
      <c r="A5" s="104" t="s">
        <v>4</v>
      </c>
      <c r="B5" s="106" t="s">
        <v>5</v>
      </c>
      <c r="C5" s="86" t="s">
        <v>6</v>
      </c>
      <c r="D5" s="88"/>
      <c r="E5" s="86" t="s">
        <v>7</v>
      </c>
      <c r="F5" s="87"/>
      <c r="G5" s="87"/>
      <c r="H5" s="87"/>
      <c r="I5" s="87"/>
      <c r="J5" s="88"/>
      <c r="K5" s="108" t="s">
        <v>8</v>
      </c>
      <c r="L5" s="110" t="s">
        <v>37</v>
      </c>
      <c r="M5" s="108" t="s">
        <v>9</v>
      </c>
      <c r="N5" s="108" t="s">
        <v>10</v>
      </c>
      <c r="O5" s="112" t="s">
        <v>11</v>
      </c>
    </row>
    <row r="6" spans="1:15" s="15" customFormat="1" ht="78.75" x14ac:dyDescent="0.2">
      <c r="A6" s="147"/>
      <c r="B6" s="159"/>
      <c r="C6" s="25" t="s">
        <v>12</v>
      </c>
      <c r="D6" s="25" t="s">
        <v>13</v>
      </c>
      <c r="E6" s="25" t="s">
        <v>42</v>
      </c>
      <c r="F6" s="25" t="s">
        <v>14</v>
      </c>
      <c r="G6" s="33" t="s">
        <v>38</v>
      </c>
      <c r="H6" s="25" t="s">
        <v>22</v>
      </c>
      <c r="I6" s="25" t="s">
        <v>15</v>
      </c>
      <c r="J6" s="25" t="s">
        <v>16</v>
      </c>
      <c r="K6" s="153"/>
      <c r="L6" s="160"/>
      <c r="M6" s="153"/>
      <c r="N6" s="153"/>
      <c r="O6" s="146"/>
    </row>
    <row r="7" spans="1:15" s="15" customFormat="1" ht="62.25" customHeight="1" x14ac:dyDescent="0.2">
      <c r="A7" s="38">
        <v>1</v>
      </c>
      <c r="B7" s="42" t="s">
        <v>48</v>
      </c>
      <c r="C7" s="46">
        <v>45246</v>
      </c>
      <c r="D7" s="43">
        <v>6798678621</v>
      </c>
      <c r="E7" s="43">
        <v>5030550932.9610128</v>
      </c>
      <c r="F7" s="46" t="s">
        <v>81</v>
      </c>
      <c r="G7" s="43">
        <v>5030550932.9610128</v>
      </c>
      <c r="H7" s="43">
        <v>5030550932.9610128</v>
      </c>
      <c r="I7" s="38" t="s">
        <v>20</v>
      </c>
      <c r="J7" s="47">
        <v>86.464819933416564</v>
      </c>
      <c r="K7" s="38" t="s">
        <v>21</v>
      </c>
      <c r="L7" s="38" t="s">
        <v>21</v>
      </c>
      <c r="M7" s="48">
        <v>0</v>
      </c>
      <c r="N7" s="49">
        <f>D7-E7</f>
        <v>1768127688.0389872</v>
      </c>
      <c r="O7" s="38" t="s">
        <v>40</v>
      </c>
    </row>
    <row r="8" spans="1:15" s="15" customFormat="1" ht="66.75" customHeight="1" x14ac:dyDescent="0.2">
      <c r="A8" s="38"/>
      <c r="B8" s="44"/>
      <c r="C8" s="46"/>
      <c r="D8" s="43"/>
      <c r="E8" s="50"/>
      <c r="F8" s="43"/>
      <c r="G8" s="50"/>
      <c r="H8" s="51"/>
      <c r="I8" s="38"/>
      <c r="J8" s="50"/>
      <c r="K8" s="38"/>
      <c r="L8" s="38"/>
      <c r="M8" s="48"/>
      <c r="N8" s="38"/>
      <c r="O8" s="38"/>
    </row>
    <row r="9" spans="1:15" s="53" customFormat="1" x14ac:dyDescent="0.2">
      <c r="A9" s="52"/>
      <c r="B9" s="52" t="s">
        <v>1</v>
      </c>
      <c r="C9" s="52"/>
      <c r="D9" s="45">
        <f>SUM(D7:D8)</f>
        <v>6798678621</v>
      </c>
      <c r="E9" s="45">
        <f>SUM(E7:E8)</f>
        <v>5030550932.9610128</v>
      </c>
      <c r="F9" s="45"/>
      <c r="G9" s="45">
        <f>SUM(G7:G8)</f>
        <v>5030550932.9610128</v>
      </c>
      <c r="H9" s="27">
        <v>0</v>
      </c>
      <c r="I9" s="52"/>
      <c r="J9" s="45">
        <f>SUM(J7:J8)</f>
        <v>86.464819933416564</v>
      </c>
      <c r="K9" s="45"/>
      <c r="L9" s="45"/>
      <c r="M9" s="27">
        <f>SUM(M7:M8)</f>
        <v>0</v>
      </c>
      <c r="N9" s="28">
        <f>N7</f>
        <v>1768127688.0389872</v>
      </c>
      <c r="O9" s="52" t="s">
        <v>40</v>
      </c>
    </row>
  </sheetData>
  <mergeCells count="16">
    <mergeCell ref="M5:M6"/>
    <mergeCell ref="N5:N6"/>
    <mergeCell ref="O5:O6"/>
    <mergeCell ref="A5:A6"/>
    <mergeCell ref="B5:B6"/>
    <mergeCell ref="C5:D5"/>
    <mergeCell ref="E5:J5"/>
    <mergeCell ref="K5:K6"/>
    <mergeCell ref="L5:L6"/>
    <mergeCell ref="A4:M4"/>
    <mergeCell ref="N4:O4"/>
    <mergeCell ref="A1:O1"/>
    <mergeCell ref="A2:E2"/>
    <mergeCell ref="F2:J2"/>
    <mergeCell ref="K2:O2"/>
    <mergeCell ref="A3:O3"/>
  </mergeCells>
  <pageMargins left="0.51181102362204722" right="0.70866141732283472" top="0.74803149606299213" bottom="0.74803149606299213" header="0.31496062992125984" footer="0.31496062992125984"/>
  <pageSetup paperSize="5" scale="62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TOTAL CLAIMS</vt:lpstr>
      <vt:lpstr>OC</vt:lpstr>
      <vt:lpstr>EMPLOYEES</vt:lpstr>
      <vt:lpstr>UFC</vt:lpstr>
      <vt:lpstr>FC</vt:lpstr>
      <vt:lpstr>EMPLOYEES!Print_Area</vt:lpstr>
      <vt:lpstr>FC!Print_Area</vt:lpstr>
      <vt:lpstr>UFC!Print_Area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Microsoft Excel Worksheet.xlsx</dc:title>
  <dc:creator>Tanu</dc:creator>
  <cp:lastModifiedBy>hp</cp:lastModifiedBy>
  <cp:lastPrinted>2022-05-31T08:03:32Z</cp:lastPrinted>
  <dcterms:created xsi:type="dcterms:W3CDTF">2022-04-01T07:56:20Z</dcterms:created>
  <dcterms:modified xsi:type="dcterms:W3CDTF">2023-12-18T13:51:51Z</dcterms:modified>
</cp:coreProperties>
</file>